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calidad evacolors\Documents\Ingenieria\Desarrollo\Fichas Técnicas\"/>
    </mc:Choice>
  </mc:AlternateContent>
  <xr:revisionPtr revIDLastSave="0" documentId="13_ncr:1_{CC930453-9307-477D-BA86-5AB33F04CF6B}" xr6:coauthVersionLast="47" xr6:coauthVersionMax="47" xr10:uidLastSave="{00000000-0000-0000-0000-000000000000}"/>
  <bookViews>
    <workbookView xWindow="-120" yWindow="-120" windowWidth="20730" windowHeight="11040" activeTab="1" xr2:uid="{5F2DF025-1BD2-4AA7-9A80-884C841F5123}"/>
  </bookViews>
  <sheets>
    <sheet name="2XLPE-2LB-25°ESP" sheetId="1" r:id="rId1"/>
    <sheet name="2XLPE-2LB-25°ENG" sheetId="2" r:id="rId2"/>
  </sheets>
  <externalReferences>
    <externalReference r:id="rId3"/>
  </externalReferences>
  <definedNames>
    <definedName name="_xlnm.Print_Area" localSheetId="1">'2XLPE-2LB-25°ENG'!$A$1:$I$42</definedName>
    <definedName name="_xlnm.Print_Area" localSheetId="0">'2XLPE-2LB-25°ESP'!$A$1:$I$42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2" l="1"/>
  <c r="B25" i="2"/>
  <c r="D26" i="2"/>
  <c r="F26" i="2"/>
  <c r="H26" i="2"/>
  <c r="E11" i="2" l="1"/>
  <c r="E11" i="1"/>
  <c r="E12" i="1"/>
  <c r="E12" i="2"/>
  <c r="C33" i="2"/>
  <c r="C20" i="2"/>
  <c r="H25" i="2" l="1"/>
  <c r="F25" i="2"/>
  <c r="D25" i="2"/>
  <c r="C11" i="2" l="1"/>
  <c r="C14" i="2"/>
  <c r="C13" i="2"/>
  <c r="E15" i="1" l="1"/>
  <c r="E15" i="2"/>
  <c r="C15" i="2"/>
  <c r="C16" i="2"/>
  <c r="C17" i="2"/>
</calcChain>
</file>

<file path=xl/sharedStrings.xml><?xml version="1.0" encoding="utf-8"?>
<sst xmlns="http://schemas.openxmlformats.org/spreadsheetml/2006/main" count="195" uniqueCount="135">
  <si>
    <t>Código:</t>
  </si>
  <si>
    <t>Versión:</t>
  </si>
  <si>
    <t>Emisión:</t>
  </si>
  <si>
    <t>Página:</t>
  </si>
  <si>
    <t>1 de 1</t>
  </si>
  <si>
    <t>Dureza</t>
  </si>
  <si>
    <t>Molde</t>
  </si>
  <si>
    <t>Tolerancia</t>
  </si>
  <si>
    <t>Unidad</t>
  </si>
  <si>
    <t>Método</t>
  </si>
  <si>
    <t>Densidad</t>
  </si>
  <si>
    <t>lb/ft3</t>
  </si>
  <si>
    <t>ASTM D3575</t>
  </si>
  <si>
    <t>MIN</t>
  </si>
  <si>
    <t>kg/cm2</t>
  </si>
  <si>
    <t>Encogimiento</t>
  </si>
  <si>
    <t>MAX</t>
  </si>
  <si>
    <t>%</t>
  </si>
  <si>
    <t xml:space="preserve"> </t>
  </si>
  <si>
    <t>Propiedad Física</t>
  </si>
  <si>
    <t>Valor</t>
  </si>
  <si>
    <t>Medidas Disponibles</t>
  </si>
  <si>
    <t>Opción 1</t>
  </si>
  <si>
    <t>Espesor</t>
  </si>
  <si>
    <t>Largo</t>
  </si>
  <si>
    <t>Ancho</t>
  </si>
  <si>
    <t>Opción 2</t>
  </si>
  <si>
    <t>Opción 3</t>
  </si>
  <si>
    <t>Opción 4</t>
  </si>
  <si>
    <t>Opción 5</t>
  </si>
  <si>
    <t>Metros</t>
  </si>
  <si>
    <t>Liso</t>
  </si>
  <si>
    <t>Milímetros</t>
  </si>
  <si>
    <t>Textura</t>
  </si>
  <si>
    <t>Opción 6</t>
  </si>
  <si>
    <t>Evacolors Industrial S.A. de C.V. Carr. San Francisco - León N° 3304
Int. 7 Col. Buena Vista C.P. 36340, San Francisco del Rincón, Guanajuato.</t>
  </si>
  <si>
    <t>Tolerancias de Espesor:</t>
  </si>
  <si>
    <t>Tolerancia de largo y ancho:</t>
  </si>
  <si>
    <t>Elongación</t>
  </si>
  <si>
    <t>N/A</t>
  </si>
  <si>
    <t>Code:</t>
  </si>
  <si>
    <t>Version:</t>
  </si>
  <si>
    <t>Issue:</t>
  </si>
  <si>
    <t>Page:</t>
  </si>
  <si>
    <t>Property</t>
  </si>
  <si>
    <t>Specification</t>
  </si>
  <si>
    <t>Tolerance</t>
  </si>
  <si>
    <t>Unit</t>
  </si>
  <si>
    <t>Method</t>
  </si>
  <si>
    <t>Hardness</t>
  </si>
  <si>
    <t>Density</t>
  </si>
  <si>
    <t>Tensión</t>
  </si>
  <si>
    <t>Tensile Strength</t>
  </si>
  <si>
    <t>Tear Strength</t>
  </si>
  <si>
    <t>Elongation</t>
  </si>
  <si>
    <t>Compression set</t>
  </si>
  <si>
    <t>Set de compresión</t>
  </si>
  <si>
    <t>Inches</t>
  </si>
  <si>
    <t>Mold</t>
  </si>
  <si>
    <t>Texture</t>
  </si>
  <si>
    <t>Thickness</t>
  </si>
  <si>
    <t>Width</t>
  </si>
  <si>
    <t>Length</t>
  </si>
  <si>
    <t>Option 1</t>
  </si>
  <si>
    <t>Option 2</t>
  </si>
  <si>
    <t>Option 3</t>
  </si>
  <si>
    <t>Option 4</t>
  </si>
  <si>
    <t>Option 5</t>
  </si>
  <si>
    <t>Option 6</t>
  </si>
  <si>
    <t>Thickness Tolerances:</t>
  </si>
  <si>
    <t>Width and Length Tolerances:</t>
  </si>
  <si>
    <t>Available Sizes</t>
  </si>
  <si>
    <t>Evacolors Industrial S.A. de C.V. Carr. San Francisco - León N° 3304
Int. 7 Col. Buena Vista C.P. 36340, San Francisco del Rincón, Guanajuato. México</t>
  </si>
  <si>
    <t>Visual Attributes</t>
  </si>
  <si>
    <t>Shrinkage</t>
  </si>
  <si>
    <t>(26° C)</t>
  </si>
  <si>
    <t>(79°F)</t>
  </si>
  <si>
    <t>Atributos Visuales</t>
  </si>
  <si>
    <t>kg/cm</t>
  </si>
  <si>
    <t>lb/in2</t>
  </si>
  <si>
    <t>lb/in</t>
  </si>
  <si>
    <t>EVA and LDPE Crosslinked foam is a material that goes through an intense expansion process. In which it is very common to have some defects in the material, such as pinhole, bubble marks or skin marks. However, the bun must have a yield of at least 95%.
Note: It´s recommended to cut the material at a temperature between 68°F to 86°F.</t>
  </si>
  <si>
    <t>Shore C</t>
  </si>
  <si>
    <t xml:space="preserve"> Shore C</t>
  </si>
  <si>
    <t>Espuma crosslink de doble expasión en base polietileno de baja densidad y EVA</t>
  </si>
  <si>
    <t>Flamabilidad</t>
  </si>
  <si>
    <t>mm/min</t>
  </si>
  <si>
    <t>TL1010</t>
  </si>
  <si>
    <t>Flammability</t>
  </si>
  <si>
    <t>La tolerancia es de +/- 5 cm.</t>
  </si>
  <si>
    <t>Directiva RoHS (EU) 2015/863 Modifica anexo ll de la Directiva 2011/65/EU</t>
  </si>
  <si>
    <t>Aprobado: el valor medido está dentro del límite de aceptación</t>
  </si>
  <si>
    <t>Chemical Attributes</t>
  </si>
  <si>
    <t>RoHS Directive (EU) 2015/863 Amending Annex II to Directive 2011/65/EU</t>
  </si>
  <si>
    <t>Pass - the measured value is within the acceptance limit.</t>
  </si>
  <si>
    <t>Double Stage LDPE and EVA Crosslink Foam</t>
  </si>
  <si>
    <t>25º</t>
  </si>
  <si>
    <t>2XLPE-2LB-25º</t>
  </si>
  <si>
    <t>EVA-FT-IN-001</t>
  </si>
  <si>
    <t>01</t>
  </si>
  <si>
    <t>Desgarre</t>
  </si>
  <si>
    <t>Atributos Químicos</t>
  </si>
  <si>
    <t>La Espuma Crosslinked de Polietileno y EVA es un material reticulado que pasa por un proceso intenso de expansión. En el cual es muy común tener algunos defectos en la lámina o rollo, tales como Pinhole, Burbuja, o capote. Sin embargo la lámina debe de tener un aprovechamiento de al menos un 95%.
Nota: Se recomienda cortar el material a una temperatura entre 20° y 30°.</t>
  </si>
  <si>
    <t>Numero de modificación</t>
  </si>
  <si>
    <t xml:space="preserve">Razón de modificación de contenido </t>
  </si>
  <si>
    <t>Fecha de modificación</t>
  </si>
  <si>
    <t>Corrección de ortografía</t>
  </si>
  <si>
    <t>1 of 1</t>
  </si>
  <si>
    <t>Se agregó la propiedad física de contracción y dilatación</t>
  </si>
  <si>
    <t xml:space="preserve">Contracción </t>
  </si>
  <si>
    <t>Dilatación</t>
  </si>
  <si>
    <t>70° C</t>
  </si>
  <si>
    <t>5° C</t>
  </si>
  <si>
    <t>Contraction</t>
  </si>
  <si>
    <t>Dilation</t>
  </si>
  <si>
    <t>158° F</t>
  </si>
  <si>
    <t>41° F</t>
  </si>
  <si>
    <t xml:space="preserve">Corrección de densidad y modificacion en contracción y dilatación </t>
  </si>
  <si>
    <t>Corrección del metodo de contracción y dilatación</t>
  </si>
  <si>
    <t>EVA-IT-LAB-01</t>
  </si>
  <si>
    <t>EVA-IT-LAB-11</t>
  </si>
  <si>
    <t>EVA-IT-LAB-05</t>
  </si>
  <si>
    <t>Corrección del nombre del molde</t>
  </si>
  <si>
    <t>26 - 50 mm +/-1 mm</t>
  </si>
  <si>
    <t>2 - 14 mm+/- 0.03 mm</t>
  </si>
  <si>
    <t>51 - 75 +/-1.5 mm</t>
  </si>
  <si>
    <t>15 - 25 mm +/-0.05 mm</t>
  </si>
  <si>
    <t xml:space="preserve">76 - 100 mm +/-2 mm </t>
  </si>
  <si>
    <t>3.01 - 3.94 inches +/- 0.079 inches</t>
  </si>
  <si>
    <t>1.01 - 2 inches +/- 0.039 inches</t>
  </si>
  <si>
    <t>0.079 - 0.55 inches +/- 0.03 inches</t>
  </si>
  <si>
    <t>2.01 - 3 inches +/-1.5 inches</t>
  </si>
  <si>
    <t>0.551 - 1 inches +/-0.05 inches</t>
  </si>
  <si>
    <t>201-30T/111</t>
  </si>
  <si>
    <t>Se agrage medida con spacer y se cambian tolerancias en el espesor.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</si>
</sst>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7" x14ac:knownFonts="1">
    <font>
      <sz val="12"/>
      <color theme="1"/>
      <name val="Calibri"/>
      <family val="2"/>
      <scheme val="minor"/>
    </font>
    <font>
      <sz val="12"/>
      <color theme="1"/>
      <name val="Arial"/>
      <family val="2"/>
    </font>
    <font>
      <sz val="12"/>
      <name val="Calibri"/>
      <family val="2"/>
    </font>
    <font>
      <b/>
      <sz val="18"/>
      <color theme="1"/>
      <name val="Arial"/>
      <family val="2"/>
    </font>
    <font>
      <sz val="12"/>
      <color rgb="FF7F7F7F"/>
      <name val="Arial"/>
      <family val="2"/>
    </font>
    <font>
      <b/>
      <sz val="14"/>
      <color theme="1"/>
      <name val="Arial"/>
      <family val="2"/>
    </font>
    <font>
      <b/>
      <sz val="12"/>
      <color theme="0"/>
      <name val="Arial"/>
      <family val="2"/>
    </font>
    <font>
      <sz val="14"/>
      <color theme="1"/>
      <name val="Arial"/>
      <family val="2"/>
    </font>
    <font>
      <sz val="11"/>
      <color theme="1"/>
      <name val="Calibri"/>
      <family val="2"/>
    </font>
    <font>
      <sz val="12"/>
      <color theme="1"/>
      <name val="Calibri"/>
      <family val="2"/>
    </font>
    <font>
      <sz val="14"/>
      <color rgb="FF000000"/>
      <name val="Arial"/>
      <family val="2"/>
    </font>
    <font>
      <sz val="8"/>
      <name val="Calibri"/>
      <family val="2"/>
      <scheme val="minor"/>
    </font>
    <font>
      <b/>
      <sz val="14"/>
      <color theme="1"/>
      <name val="Arial"/>
      <family val="2"/>
    </font>
    <font>
      <sz val="12"/>
      <name val="Calibri"/>
      <family val="2"/>
    </font>
    <font>
      <sz val="12"/>
      <color theme="1"/>
      <name val="Calibri"/>
      <family val="2"/>
    </font>
    <font>
      <sz val="12"/>
      <color theme="1"/>
      <name val="Calibri"/>
      <family val="2"/>
      <scheme val="minor"/>
    </font>
    <font>
      <sz val="11"/>
      <color theme="1"/>
      <name val="Arial"/>
      <family val="2"/>
    </font>
  </fonts>
  <fills count="6">
    <fill>
      <patternFill patternType="none"/>
    </fill>
    <fill>
      <patternFill patternType="gray125"/>
    </fill>
    <fill>
      <patternFill patternType="solid">
        <fgColor rgb="FFC9DAF8"/>
        <bgColor rgb="FFC9DAF8"/>
      </patternFill>
    </fill>
    <fill>
      <patternFill patternType="solid">
        <fgColor theme="0"/>
        <bgColor theme="0"/>
      </patternFill>
    </fill>
    <fill>
      <patternFill patternType="solid">
        <fgColor theme="0"/>
        <bgColor indexed="64"/>
      </patternFill>
    </fill>
    <fill>
      <patternFill patternType="solid">
        <fgColor theme="3" tint="0.39997558519241921"/>
        <bgColor indexed="64"/>
      </patternFill>
    </fill>
  </fills>
  <borders count="27">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indexed="64"/>
      </top>
      <bottom style="thin">
        <color indexed="64"/>
      </bottom>
      <diagonal/>
    </border>
  </borders>
  <cellStyleXfs count="2">
    <xf numFmtId="0" fontId="0" fillId="0" borderId="0"/>
    <xf numFmtId="0" fontId="15" fillId="0" borderId="0"/>
  </cellStyleXfs>
  <cellXfs count="117">
    <xf numFmtId="0" fontId="0" fillId="0" borderId="0" xfId="0"/>
    <xf numFmtId="0" fontId="1" fillId="0" borderId="5" xfId="0" applyFont="1" applyBorder="1"/>
    <xf numFmtId="0" fontId="1" fillId="0" borderId="5" xfId="0" applyFont="1" applyBorder="1" applyAlignment="1">
      <alignment horizontal="center"/>
    </xf>
    <xf numFmtId="49" fontId="1" fillId="0" borderId="5" xfId="0" applyNumberFormat="1" applyFont="1" applyBorder="1" applyAlignment="1">
      <alignment horizontal="center"/>
    </xf>
    <xf numFmtId="164" fontId="1" fillId="0" borderId="5" xfId="0" applyNumberFormat="1" applyFont="1" applyBorder="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0" fontId="1" fillId="0" borderId="6" xfId="0" applyFont="1" applyBorder="1"/>
    <xf numFmtId="0" fontId="1" fillId="0" borderId="0" xfId="0" applyFont="1"/>
    <xf numFmtId="0" fontId="10" fillId="0" borderId="11" xfId="0" applyFont="1" applyBorder="1" applyAlignment="1">
      <alignment horizontal="center" vertical="center"/>
    </xf>
    <xf numFmtId="0" fontId="5" fillId="2" borderId="2" xfId="0" applyFont="1" applyFill="1" applyBorder="1" applyAlignment="1">
      <alignment horizontal="center" vertical="center"/>
    </xf>
    <xf numFmtId="0" fontId="7" fillId="0" borderId="13" xfId="0" applyFont="1" applyBorder="1" applyAlignment="1">
      <alignment horizontal="center" vertical="center" wrapText="1"/>
    </xf>
    <xf numFmtId="0" fontId="1" fillId="0" borderId="11" xfId="0" applyFont="1" applyBorder="1" applyAlignment="1">
      <alignment horizontal="center" vertical="center" wrapText="1"/>
    </xf>
    <xf numFmtId="2" fontId="1" fillId="0" borderId="11"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center" vertical="center" wrapText="1"/>
    </xf>
    <xf numFmtId="0" fontId="1" fillId="4" borderId="11" xfId="0" applyFont="1" applyFill="1" applyBorder="1" applyAlignment="1">
      <alignment horizontal="center" vertical="center"/>
    </xf>
    <xf numFmtId="0" fontId="0" fillId="4" borderId="11" xfId="0" applyFill="1" applyBorder="1" applyAlignment="1">
      <alignment horizontal="center" vertical="center"/>
    </xf>
    <xf numFmtId="0" fontId="1" fillId="4" borderId="12"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3" xfId="0" applyFont="1" applyFill="1" applyBorder="1" applyAlignment="1">
      <alignment horizontal="center" vertical="center"/>
    </xf>
    <xf numFmtId="14" fontId="1" fillId="4" borderId="12" xfId="0" applyNumberFormat="1" applyFont="1" applyFill="1" applyBorder="1" applyAlignment="1">
      <alignment horizontal="center" vertical="center"/>
    </xf>
    <xf numFmtId="0" fontId="12" fillId="2" borderId="6" xfId="0" applyFont="1" applyFill="1" applyBorder="1" applyAlignment="1">
      <alignment horizontal="center" vertical="center"/>
    </xf>
    <xf numFmtId="0" fontId="13" fillId="0" borderId="0" xfId="0" applyFont="1"/>
    <xf numFmtId="0" fontId="12"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1" fillId="5" borderId="12"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13" xfId="0" applyFont="1" applyFill="1" applyBorder="1" applyAlignment="1">
      <alignment horizontal="center" vertical="center"/>
    </xf>
    <xf numFmtId="0" fontId="1" fillId="4" borderId="12" xfId="0" applyFont="1" applyFill="1" applyBorder="1" applyAlignment="1">
      <alignment horizontal="center"/>
    </xf>
    <xf numFmtId="0" fontId="1" fillId="4" borderId="18" xfId="0" applyFont="1" applyFill="1" applyBorder="1" applyAlignment="1">
      <alignment horizontal="center"/>
    </xf>
    <xf numFmtId="0" fontId="1" fillId="4" borderId="13" xfId="0" applyFont="1" applyFill="1" applyBorder="1" applyAlignment="1">
      <alignment horizontal="center"/>
    </xf>
    <xf numFmtId="0" fontId="7" fillId="0" borderId="11" xfId="0" applyFont="1" applyBorder="1" applyAlignment="1">
      <alignment horizontal="center" vertical="center"/>
    </xf>
    <xf numFmtId="165" fontId="7" fillId="0" borderId="12" xfId="0" applyNumberFormat="1" applyFont="1" applyBorder="1" applyAlignment="1">
      <alignment horizontal="center" vertical="center" wrapText="1"/>
    </xf>
    <xf numFmtId="165" fontId="7" fillId="0" borderId="13" xfId="0" applyNumberFormat="1" applyFont="1" applyBorder="1" applyAlignment="1">
      <alignment horizontal="center" vertical="center" wrapText="1"/>
    </xf>
    <xf numFmtId="0" fontId="5" fillId="2" borderId="11" xfId="0" applyFont="1" applyFill="1" applyBorder="1" applyAlignment="1">
      <alignment horizontal="center" vertical="center"/>
    </xf>
    <xf numFmtId="0" fontId="7" fillId="0" borderId="11" xfId="0" applyFont="1" applyBorder="1" applyAlignment="1">
      <alignment horizontal="center" vertical="center" wrapText="1"/>
    </xf>
    <xf numFmtId="0" fontId="4" fillId="0" borderId="0" xfId="0" applyFont="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1" fillId="0" borderId="9" xfId="0" applyFont="1" applyBorder="1" applyAlignment="1">
      <alignment horizont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1" fillId="0" borderId="1" xfId="0" applyFont="1" applyBorder="1"/>
    <xf numFmtId="0" fontId="2" fillId="0" borderId="2" xfId="0" applyFont="1" applyBorder="1" applyAlignment="1">
      <alignment horizontal="center"/>
    </xf>
    <xf numFmtId="0" fontId="2" fillId="0" borderId="3" xfId="0" applyFont="1" applyBorder="1" applyAlignment="1">
      <alignment horizontal="center"/>
    </xf>
    <xf numFmtId="0" fontId="1" fillId="0" borderId="11" xfId="0" applyFont="1" applyBorder="1" applyAlignment="1">
      <alignment horizontal="center" vertical="top" wrapText="1"/>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7" fillId="3" borderId="11"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6" fillId="3" borderId="14" xfId="0" applyFont="1" applyFill="1" applyBorder="1" applyAlignment="1">
      <alignment horizontal="center" vertical="center"/>
    </xf>
    <xf numFmtId="0" fontId="5" fillId="0" borderId="11"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2" fontId="7" fillId="0" borderId="12" xfId="0" applyNumberFormat="1" applyFont="1" applyBorder="1" applyAlignment="1">
      <alignment horizontal="center" vertical="center" wrapText="1"/>
    </xf>
    <xf numFmtId="2" fontId="7" fillId="0" borderId="13"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19" xfId="0" applyFont="1" applyBorder="1" applyAlignment="1">
      <alignment horizontal="center" vertical="top" wrapText="1"/>
    </xf>
    <xf numFmtId="0" fontId="1" fillId="0" borderId="14" xfId="0" applyFont="1" applyBorder="1" applyAlignment="1">
      <alignment horizontal="center" vertical="top" wrapText="1"/>
    </xf>
    <xf numFmtId="0" fontId="1" fillId="0" borderId="20" xfId="0" applyFont="1" applyBorder="1" applyAlignment="1">
      <alignment horizontal="center" vertical="top" wrapText="1"/>
    </xf>
    <xf numFmtId="0" fontId="1" fillId="0" borderId="21" xfId="0" applyFont="1" applyBorder="1" applyAlignment="1">
      <alignment horizontal="center" vertical="top" wrapText="1"/>
    </xf>
    <xf numFmtId="0" fontId="1" fillId="0" borderId="0" xfId="0" applyFont="1" applyAlignment="1">
      <alignment horizontal="center" vertical="top" wrapText="1"/>
    </xf>
    <xf numFmtId="0" fontId="1" fillId="0" borderId="22" xfId="0" applyFont="1" applyBorder="1" applyAlignment="1">
      <alignment horizontal="center" vertical="top" wrapText="1"/>
    </xf>
    <xf numFmtId="0" fontId="1" fillId="0" borderId="23"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3" fillId="0" borderId="18" xfId="0" applyFont="1" applyBorder="1" applyAlignment="1">
      <alignment horizontal="center" vertical="center"/>
    </xf>
    <xf numFmtId="0" fontId="5" fillId="2" borderId="26"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7" fillId="3" borderId="12"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6" fillId="3" borderId="18" xfId="0" applyFont="1" applyFill="1" applyBorder="1" applyAlignment="1">
      <alignment horizontal="center" vertical="center"/>
    </xf>
    <xf numFmtId="0" fontId="5" fillId="0" borderId="19" xfId="1" applyFont="1" applyBorder="1" applyAlignment="1">
      <alignment horizontal="left" vertical="center" wrapText="1"/>
    </xf>
    <xf numFmtId="0" fontId="5" fillId="0" borderId="20" xfId="1" applyFont="1" applyBorder="1" applyAlignment="1">
      <alignment horizontal="left" vertical="center" wrapText="1"/>
    </xf>
    <xf numFmtId="0" fontId="7" fillId="4" borderId="11" xfId="1" applyFont="1" applyFill="1" applyBorder="1" applyAlignment="1">
      <alignment horizontal="center" vertical="center" wrapText="1"/>
    </xf>
    <xf numFmtId="0" fontId="5" fillId="0" borderId="23" xfId="1" applyFont="1" applyBorder="1" applyAlignment="1">
      <alignment horizontal="left" vertical="center" wrapText="1"/>
    </xf>
    <xf numFmtId="0" fontId="5" fillId="0" borderId="25" xfId="1" applyFont="1" applyBorder="1" applyAlignment="1">
      <alignment horizontal="left" vertical="center" wrapText="1"/>
    </xf>
    <xf numFmtId="0" fontId="7" fillId="4" borderId="11" xfId="1" applyFont="1" applyFill="1" applyBorder="1" applyAlignment="1">
      <alignment horizontal="center" vertical="top" wrapText="1"/>
    </xf>
    <xf numFmtId="0" fontId="5" fillId="0" borderId="11" xfId="1" applyFont="1" applyBorder="1" applyAlignment="1">
      <alignment horizontal="left" vertical="center" wrapText="1"/>
    </xf>
    <xf numFmtId="0" fontId="16" fillId="4" borderId="11" xfId="1" applyFont="1" applyFill="1" applyBorder="1" applyAlignment="1">
      <alignment horizontal="left" vertical="center" wrapText="1"/>
    </xf>
    <xf numFmtId="0" fontId="16" fillId="4" borderId="11" xfId="1" applyFont="1" applyFill="1" applyBorder="1" applyAlignment="1">
      <alignment horizontal="left" vertical="top" wrapText="1"/>
    </xf>
    <xf numFmtId="0" fontId="1" fillId="0" borderId="11" xfId="1" applyFont="1" applyBorder="1" applyAlignment="1">
      <alignment horizontal="center" vertical="center" wrapText="1"/>
    </xf>
    <xf numFmtId="2" fontId="1" fillId="0" borderId="11" xfId="1" applyNumberFormat="1" applyFont="1" applyBorder="1" applyAlignment="1">
      <alignment horizontal="center" vertical="center" wrapText="1"/>
    </xf>
    <xf numFmtId="0" fontId="0" fillId="4" borderId="0" xfId="0" applyFill="1" applyAlignment="1">
      <alignment horizontal="center" vertical="center" wrapText="1"/>
    </xf>
  </cellXfs>
  <cellStyles count="2">
    <cellStyle name="Normal" xfId="0" builtinId="0"/>
    <cellStyle name="Normal 2" xfId="1" xr:uid="{E8904A30-2F02-4B12-8D53-CEFEC6EBD1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115358</xdr:rowOff>
    </xdr:from>
    <xdr:ext cx="2886075" cy="200025"/>
    <xdr:pic>
      <xdr:nvPicPr>
        <xdr:cNvPr id="3" name="image1.png">
          <a:extLst>
            <a:ext uri="{FF2B5EF4-FFF2-40B4-BE49-F238E27FC236}">
              <a16:creationId xmlns:a16="http://schemas.microsoft.com/office/drawing/2014/main" id="{7DE3C2A5-BA83-4F6B-9D90-56A8F16AFBA1}"/>
            </a:ext>
          </a:extLst>
        </xdr:cNvPr>
        <xdr:cNvPicPr preferRelativeResize="0"/>
      </xdr:nvPicPr>
      <xdr:blipFill>
        <a:blip xmlns:r="http://schemas.openxmlformats.org/officeDocument/2006/relationships" r:embed="rId1" cstate="print"/>
        <a:stretch>
          <a:fillRect/>
        </a:stretch>
      </xdr:blipFill>
      <xdr:spPr>
        <a:xfrm>
          <a:off x="0" y="115358"/>
          <a:ext cx="2886075" cy="200025"/>
        </a:xfrm>
        <a:prstGeom prst="rect">
          <a:avLst/>
        </a:prstGeom>
        <a:noFill/>
      </xdr:spPr>
    </xdr:pic>
    <xdr:clientData fLocksWithSheet="0"/>
  </xdr:oneCellAnchor>
  <xdr:oneCellAnchor>
    <xdr:from>
      <xdr:col>8</xdr:col>
      <xdr:colOff>956382</xdr:colOff>
      <xdr:row>36</xdr:row>
      <xdr:rowOff>381000</xdr:rowOff>
    </xdr:from>
    <xdr:ext cx="217095" cy="1310924"/>
    <xdr:pic>
      <xdr:nvPicPr>
        <xdr:cNvPr id="4" name="image2.png" title="Imagen">
          <a:extLst>
            <a:ext uri="{FF2B5EF4-FFF2-40B4-BE49-F238E27FC236}">
              <a16:creationId xmlns:a16="http://schemas.microsoft.com/office/drawing/2014/main" id="{1881D318-DB41-46B6-B208-E9D880428DE8}"/>
            </a:ext>
          </a:extLst>
        </xdr:cNvPr>
        <xdr:cNvPicPr preferRelativeResize="0"/>
      </xdr:nvPicPr>
      <xdr:blipFill>
        <a:blip xmlns:r="http://schemas.openxmlformats.org/officeDocument/2006/relationships" r:embed="rId2" cstate="print"/>
        <a:stretch>
          <a:fillRect/>
        </a:stretch>
      </xdr:blipFill>
      <xdr:spPr>
        <a:xfrm>
          <a:off x="8947857" y="11144250"/>
          <a:ext cx="217095" cy="1310924"/>
        </a:xfrm>
        <a:prstGeom prst="rect">
          <a:avLst/>
        </a:prstGeom>
        <a:noFill/>
      </xdr:spPr>
    </xdr:pic>
    <xdr:clientData fLocksWithSheet="0"/>
  </xdr:oneCellAnchor>
  <xdr:oneCellAnchor>
    <xdr:from>
      <xdr:col>3</xdr:col>
      <xdr:colOff>714375</xdr:colOff>
      <xdr:row>40</xdr:row>
      <xdr:rowOff>133350</xdr:rowOff>
    </xdr:from>
    <xdr:ext cx="1800226" cy="209550"/>
    <xdr:pic>
      <xdr:nvPicPr>
        <xdr:cNvPr id="6" name="image3.jpg">
          <a:extLst>
            <a:ext uri="{FF2B5EF4-FFF2-40B4-BE49-F238E27FC236}">
              <a16:creationId xmlns:a16="http://schemas.microsoft.com/office/drawing/2014/main" id="{6E10BB23-BD72-489F-8C3D-4AF536793319}"/>
            </a:ext>
          </a:extLst>
        </xdr:cNvPr>
        <xdr:cNvPicPr preferRelativeResize="0"/>
      </xdr:nvPicPr>
      <xdr:blipFill rotWithShape="1">
        <a:blip xmlns:r="http://schemas.openxmlformats.org/officeDocument/2006/relationships" r:embed="rId3" cstate="print"/>
        <a:srcRect l="5355" t="26018" r="51197" b="18982"/>
        <a:stretch/>
      </xdr:blipFill>
      <xdr:spPr>
        <a:xfrm>
          <a:off x="3743325" y="12068175"/>
          <a:ext cx="1800226" cy="209550"/>
        </a:xfrm>
        <a:prstGeom prst="rect">
          <a:avLst/>
        </a:prstGeom>
        <a:noFill/>
      </xdr:spPr>
    </xdr:pic>
    <xdr:clientData fLocksWithSheet="0"/>
  </xdr:oneCellAnchor>
  <xdr:twoCellAnchor editAs="oneCell">
    <xdr:from>
      <xdr:col>1</xdr:col>
      <xdr:colOff>1019175</xdr:colOff>
      <xdr:row>1</xdr:row>
      <xdr:rowOff>28575</xdr:rowOff>
    </xdr:from>
    <xdr:to>
      <xdr:col>5</xdr:col>
      <xdr:colOff>638174</xdr:colOff>
      <xdr:row>4</xdr:row>
      <xdr:rowOff>154001</xdr:rowOff>
    </xdr:to>
    <xdr:pic>
      <xdr:nvPicPr>
        <xdr:cNvPr id="7" name="Imagen 6">
          <a:extLst>
            <a:ext uri="{FF2B5EF4-FFF2-40B4-BE49-F238E27FC236}">
              <a16:creationId xmlns:a16="http://schemas.microsoft.com/office/drawing/2014/main" id="{7D83E750-09BB-4CB0-8D18-056B56CCACD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009775" y="352425"/>
          <a:ext cx="3533774" cy="763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115358</xdr:rowOff>
    </xdr:from>
    <xdr:ext cx="2886075" cy="200025"/>
    <xdr:pic>
      <xdr:nvPicPr>
        <xdr:cNvPr id="2" name="image1.png">
          <a:extLst>
            <a:ext uri="{FF2B5EF4-FFF2-40B4-BE49-F238E27FC236}">
              <a16:creationId xmlns:a16="http://schemas.microsoft.com/office/drawing/2014/main" id="{105BAC13-B613-4006-9969-16E2D97237DA}"/>
            </a:ext>
          </a:extLst>
        </xdr:cNvPr>
        <xdr:cNvPicPr preferRelativeResize="0"/>
      </xdr:nvPicPr>
      <xdr:blipFill>
        <a:blip xmlns:r="http://schemas.openxmlformats.org/officeDocument/2006/relationships" r:embed="rId1" cstate="print"/>
        <a:stretch>
          <a:fillRect/>
        </a:stretch>
      </xdr:blipFill>
      <xdr:spPr>
        <a:xfrm>
          <a:off x="0" y="115358"/>
          <a:ext cx="2886075" cy="200025"/>
        </a:xfrm>
        <a:prstGeom prst="rect">
          <a:avLst/>
        </a:prstGeom>
        <a:noFill/>
      </xdr:spPr>
    </xdr:pic>
    <xdr:clientData fLocksWithSheet="0"/>
  </xdr:oneCellAnchor>
  <xdr:oneCellAnchor>
    <xdr:from>
      <xdr:col>8</xdr:col>
      <xdr:colOff>984957</xdr:colOff>
      <xdr:row>36</xdr:row>
      <xdr:rowOff>466725</xdr:rowOff>
    </xdr:from>
    <xdr:ext cx="217095" cy="1310924"/>
    <xdr:pic>
      <xdr:nvPicPr>
        <xdr:cNvPr id="3" name="image2.png" title="Imagen">
          <a:extLst>
            <a:ext uri="{FF2B5EF4-FFF2-40B4-BE49-F238E27FC236}">
              <a16:creationId xmlns:a16="http://schemas.microsoft.com/office/drawing/2014/main" id="{A8CA86E3-1E84-4A44-8CC8-3057F5566BB9}"/>
            </a:ext>
          </a:extLst>
        </xdr:cNvPr>
        <xdr:cNvPicPr preferRelativeResize="0"/>
      </xdr:nvPicPr>
      <xdr:blipFill>
        <a:blip xmlns:r="http://schemas.openxmlformats.org/officeDocument/2006/relationships" r:embed="rId2" cstate="print"/>
        <a:stretch>
          <a:fillRect/>
        </a:stretch>
      </xdr:blipFill>
      <xdr:spPr>
        <a:xfrm>
          <a:off x="9062157" y="11458575"/>
          <a:ext cx="217095" cy="1310924"/>
        </a:xfrm>
        <a:prstGeom prst="rect">
          <a:avLst/>
        </a:prstGeom>
        <a:noFill/>
      </xdr:spPr>
    </xdr:pic>
    <xdr:clientData fLocksWithSheet="0"/>
  </xdr:oneCellAnchor>
  <xdr:twoCellAnchor editAs="oneCell">
    <xdr:from>
      <xdr:col>2</xdr:col>
      <xdr:colOff>19050</xdr:colOff>
      <xdr:row>1</xdr:row>
      <xdr:rowOff>28575</xdr:rowOff>
    </xdr:from>
    <xdr:to>
      <xdr:col>5</xdr:col>
      <xdr:colOff>761999</xdr:colOff>
      <xdr:row>4</xdr:row>
      <xdr:rowOff>154001</xdr:rowOff>
    </xdr:to>
    <xdr:pic>
      <xdr:nvPicPr>
        <xdr:cNvPr id="5" name="Imagen 4">
          <a:extLst>
            <a:ext uri="{FF2B5EF4-FFF2-40B4-BE49-F238E27FC236}">
              <a16:creationId xmlns:a16="http://schemas.microsoft.com/office/drawing/2014/main" id="{5138C3D7-5C5D-4F5D-95CD-E1D201D7944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219325" y="352425"/>
          <a:ext cx="3533774" cy="763601"/>
        </a:xfrm>
        <a:prstGeom prst="rect">
          <a:avLst/>
        </a:prstGeom>
      </xdr:spPr>
    </xdr:pic>
    <xdr:clientData/>
  </xdr:twoCellAnchor>
  <xdr:oneCellAnchor>
    <xdr:from>
      <xdr:col>3</xdr:col>
      <xdr:colOff>704850</xdr:colOff>
      <xdr:row>40</xdr:row>
      <xdr:rowOff>66675</xdr:rowOff>
    </xdr:from>
    <xdr:ext cx="1800226" cy="209550"/>
    <xdr:pic>
      <xdr:nvPicPr>
        <xdr:cNvPr id="6" name="image3.jpg">
          <a:extLst>
            <a:ext uri="{FF2B5EF4-FFF2-40B4-BE49-F238E27FC236}">
              <a16:creationId xmlns:a16="http://schemas.microsoft.com/office/drawing/2014/main" id="{7BA712DD-5D2D-4677-AFEE-88A24BA5DFAC}"/>
            </a:ext>
          </a:extLst>
        </xdr:cNvPr>
        <xdr:cNvPicPr preferRelativeResize="0"/>
      </xdr:nvPicPr>
      <xdr:blipFill rotWithShape="1">
        <a:blip xmlns:r="http://schemas.openxmlformats.org/officeDocument/2006/relationships" r:embed="rId4" cstate="print"/>
        <a:srcRect l="5355" t="26018" r="51197" b="18982"/>
        <a:stretch/>
      </xdr:blipFill>
      <xdr:spPr>
        <a:xfrm>
          <a:off x="3733800" y="12487275"/>
          <a:ext cx="1800226" cy="2095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idad%20evacolors/Documents/Ingenieria/Fichas%20tecnicas/OK/Listo/19.%20XEVA-4LB-48&#176;%20(RT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LPE-4LB ESP"/>
      <sheetName val="XLPE-4LB ING"/>
    </sheetNames>
    <sheetDataSet>
      <sheetData sheetId="0">
        <row r="18">
          <cell r="C18">
            <v>100</v>
          </cell>
        </row>
      </sheetData>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E84E3-E1CA-4FAE-844F-AF5D31F1A187}">
  <sheetPr>
    <pageSetUpPr fitToPage="1"/>
  </sheetPr>
  <dimension ref="A1:V49"/>
  <sheetViews>
    <sheetView view="pageBreakPreview" zoomScaleNormal="100" zoomScaleSheetLayoutView="100" workbookViewId="0">
      <selection activeCell="A43" sqref="A43"/>
    </sheetView>
  </sheetViews>
  <sheetFormatPr baseColWidth="10" defaultColWidth="11.25" defaultRowHeight="15" customHeight="1" x14ac:dyDescent="0.25"/>
  <cols>
    <col min="1" max="1" width="13" customWidth="1"/>
    <col min="2" max="2" width="15.875" customWidth="1"/>
    <col min="3" max="3" width="10.875" customWidth="1"/>
    <col min="4" max="4" width="11.125" customWidth="1"/>
    <col min="5" max="8" width="13.5" customWidth="1"/>
    <col min="9" max="9" width="15.75" customWidth="1"/>
    <col min="10" max="10" width="4.25" customWidth="1"/>
    <col min="11" max="22" width="10.5" customWidth="1"/>
  </cols>
  <sheetData>
    <row r="1" spans="1:22" ht="25.5" customHeight="1" x14ac:dyDescent="0.25">
      <c r="A1" s="57"/>
      <c r="B1" s="57"/>
      <c r="C1" s="57"/>
      <c r="D1" s="57"/>
      <c r="E1" s="57"/>
      <c r="F1" s="57"/>
      <c r="G1" s="57"/>
      <c r="H1" s="57"/>
      <c r="I1" s="57"/>
      <c r="J1" s="50"/>
    </row>
    <row r="2" spans="1:22" ht="18.75" customHeight="1" x14ac:dyDescent="0.25">
      <c r="A2" s="46"/>
      <c r="B2" s="47"/>
      <c r="C2" s="47"/>
      <c r="D2" s="47"/>
      <c r="E2" s="47"/>
      <c r="F2" s="47"/>
      <c r="G2" s="48"/>
      <c r="H2" s="1" t="s">
        <v>0</v>
      </c>
      <c r="I2" s="2" t="s">
        <v>98</v>
      </c>
      <c r="J2" s="50"/>
    </row>
    <row r="3" spans="1:22" ht="15.75" x14ac:dyDescent="0.25">
      <c r="A3" s="49"/>
      <c r="B3" s="50"/>
      <c r="C3" s="50"/>
      <c r="D3" s="50"/>
      <c r="E3" s="50"/>
      <c r="F3" s="50"/>
      <c r="G3" s="51"/>
      <c r="H3" s="1" t="s">
        <v>1</v>
      </c>
      <c r="I3" s="3" t="s">
        <v>99</v>
      </c>
      <c r="J3" s="50"/>
    </row>
    <row r="4" spans="1:22" ht="15.75" x14ac:dyDescent="0.25">
      <c r="A4" s="49"/>
      <c r="B4" s="50"/>
      <c r="C4" s="50"/>
      <c r="D4" s="50"/>
      <c r="E4" s="50"/>
      <c r="F4" s="50"/>
      <c r="G4" s="51"/>
      <c r="H4" s="1" t="s">
        <v>2</v>
      </c>
      <c r="I4" s="4">
        <v>44930</v>
      </c>
      <c r="J4" s="50"/>
    </row>
    <row r="5" spans="1:22" ht="15.75" x14ac:dyDescent="0.25">
      <c r="A5" s="52"/>
      <c r="B5" s="53"/>
      <c r="C5" s="53"/>
      <c r="D5" s="53"/>
      <c r="E5" s="53"/>
      <c r="F5" s="53"/>
      <c r="G5" s="54"/>
      <c r="H5" s="1" t="s">
        <v>3</v>
      </c>
      <c r="I5" s="3" t="s">
        <v>4</v>
      </c>
      <c r="J5" s="50"/>
    </row>
    <row r="6" spans="1:22" ht="9.75" customHeight="1" x14ac:dyDescent="0.25">
      <c r="A6" s="58"/>
      <c r="B6" s="59"/>
      <c r="C6" s="59"/>
      <c r="D6" s="59"/>
      <c r="E6" s="59"/>
      <c r="F6" s="59"/>
      <c r="G6" s="59"/>
      <c r="H6" s="59"/>
      <c r="I6" s="59"/>
      <c r="J6" s="50"/>
    </row>
    <row r="7" spans="1:22" ht="29.25" customHeight="1" thickBot="1" x14ac:dyDescent="0.3">
      <c r="A7" s="64" t="s">
        <v>97</v>
      </c>
      <c r="B7" s="64"/>
      <c r="C7" s="64"/>
      <c r="D7" s="64"/>
      <c r="E7" s="64"/>
      <c r="F7" s="64"/>
      <c r="G7" s="64"/>
      <c r="H7" s="64"/>
      <c r="I7" s="64"/>
      <c r="J7" s="50"/>
    </row>
    <row r="8" spans="1:22" ht="29.25" customHeight="1" thickTop="1" x14ac:dyDescent="0.25">
      <c r="A8" s="65" t="s">
        <v>84</v>
      </c>
      <c r="B8" s="65"/>
      <c r="C8" s="65"/>
      <c r="D8" s="65"/>
      <c r="E8" s="65"/>
      <c r="F8" s="65"/>
      <c r="G8" s="65"/>
      <c r="H8" s="65"/>
      <c r="I8" s="65"/>
      <c r="J8" s="50"/>
    </row>
    <row r="9" spans="1:22" ht="8.65" customHeight="1" x14ac:dyDescent="0.25">
      <c r="A9" s="43"/>
      <c r="B9" s="43"/>
      <c r="C9" s="43"/>
      <c r="D9" s="43"/>
      <c r="E9" s="43"/>
      <c r="F9" s="43"/>
      <c r="G9" s="43"/>
      <c r="H9" s="43"/>
      <c r="I9" s="43"/>
      <c r="J9" s="50"/>
    </row>
    <row r="10" spans="1:22" ht="30" customHeight="1" x14ac:dyDescent="0.25">
      <c r="A10" s="55" t="s">
        <v>19</v>
      </c>
      <c r="B10" s="56"/>
      <c r="C10" s="41" t="s">
        <v>20</v>
      </c>
      <c r="D10" s="41"/>
      <c r="E10" s="41" t="s">
        <v>7</v>
      </c>
      <c r="F10" s="41"/>
      <c r="G10" s="9" t="s">
        <v>8</v>
      </c>
      <c r="H10" s="41" t="s">
        <v>9</v>
      </c>
      <c r="I10" s="41"/>
      <c r="J10" s="50"/>
    </row>
    <row r="11" spans="1:22" ht="30" customHeight="1" x14ac:dyDescent="0.25">
      <c r="A11" s="41" t="s">
        <v>5</v>
      </c>
      <c r="B11" s="41"/>
      <c r="C11" s="10" t="s">
        <v>96</v>
      </c>
      <c r="D11" s="16" t="s">
        <v>75</v>
      </c>
      <c r="E11" s="38" t="str">
        <f>"+/-  8° "</f>
        <v xml:space="preserve">+/-  8° </v>
      </c>
      <c r="F11" s="38"/>
      <c r="G11" s="11" t="s">
        <v>82</v>
      </c>
      <c r="H11" s="44" t="s">
        <v>121</v>
      </c>
      <c r="I11" s="45"/>
      <c r="J11" s="50"/>
      <c r="K11" s="5"/>
      <c r="L11" s="5"/>
      <c r="M11" s="5"/>
      <c r="N11" s="5"/>
      <c r="O11" s="5"/>
      <c r="P11" s="5"/>
      <c r="Q11" s="5"/>
      <c r="R11" s="5"/>
      <c r="S11" s="5"/>
      <c r="T11" s="5"/>
      <c r="U11" s="5"/>
      <c r="V11" s="5"/>
    </row>
    <row r="12" spans="1:22" ht="30" customHeight="1" x14ac:dyDescent="0.25">
      <c r="A12" s="41" t="s">
        <v>10</v>
      </c>
      <c r="B12" s="41"/>
      <c r="C12" s="39">
        <v>2</v>
      </c>
      <c r="D12" s="40"/>
      <c r="E12" s="38" t="str">
        <f>"+/- 0.5 "</f>
        <v xml:space="preserve">+/- 0.5 </v>
      </c>
      <c r="F12" s="38"/>
      <c r="G12" s="14" t="s">
        <v>11</v>
      </c>
      <c r="H12" s="38" t="s">
        <v>12</v>
      </c>
      <c r="I12" s="38"/>
      <c r="J12" s="50"/>
      <c r="K12" s="6"/>
      <c r="L12" s="6"/>
      <c r="M12" s="6"/>
      <c r="N12" s="6"/>
      <c r="O12" s="6"/>
      <c r="P12" s="6"/>
      <c r="Q12" s="6"/>
      <c r="R12" s="6"/>
      <c r="S12" s="6"/>
      <c r="T12" s="6"/>
      <c r="U12" s="6"/>
      <c r="V12" s="6"/>
    </row>
    <row r="13" spans="1:22" ht="30" customHeight="1" x14ac:dyDescent="0.25">
      <c r="A13" s="41" t="s">
        <v>51</v>
      </c>
      <c r="B13" s="41"/>
      <c r="C13" s="42">
        <v>2.19</v>
      </c>
      <c r="D13" s="42"/>
      <c r="E13" s="38" t="s">
        <v>13</v>
      </c>
      <c r="F13" s="38"/>
      <c r="G13" s="14" t="s">
        <v>14</v>
      </c>
      <c r="H13" s="38" t="s">
        <v>12</v>
      </c>
      <c r="I13" s="38"/>
      <c r="J13" s="50"/>
      <c r="K13" s="6"/>
      <c r="L13" s="6"/>
      <c r="M13" s="6"/>
      <c r="N13" s="6"/>
      <c r="O13" s="6"/>
      <c r="P13" s="6"/>
      <c r="Q13" s="6"/>
      <c r="R13" s="6"/>
      <c r="S13" s="6"/>
      <c r="T13" s="6"/>
      <c r="U13" s="6"/>
      <c r="V13" s="6"/>
    </row>
    <row r="14" spans="1:22" ht="33" customHeight="1" x14ac:dyDescent="0.25">
      <c r="A14" s="41" t="s">
        <v>100</v>
      </c>
      <c r="B14" s="41"/>
      <c r="C14" s="42">
        <v>1.35</v>
      </c>
      <c r="D14" s="42"/>
      <c r="E14" s="38" t="s">
        <v>13</v>
      </c>
      <c r="F14" s="38"/>
      <c r="G14" s="14" t="s">
        <v>78</v>
      </c>
      <c r="H14" s="38" t="s">
        <v>12</v>
      </c>
      <c r="I14" s="38"/>
      <c r="J14" s="50"/>
      <c r="K14" s="6"/>
      <c r="L14" s="6"/>
      <c r="M14" s="6"/>
      <c r="N14" s="6"/>
      <c r="O14" s="6"/>
      <c r="P14" s="6"/>
      <c r="Q14" s="6"/>
      <c r="R14" s="6"/>
      <c r="S14" s="6"/>
      <c r="T14" s="6"/>
      <c r="U14" s="6"/>
      <c r="V14" s="6"/>
    </row>
    <row r="15" spans="1:22" ht="33" customHeight="1" x14ac:dyDescent="0.25">
      <c r="A15" s="41" t="s">
        <v>38</v>
      </c>
      <c r="B15" s="41"/>
      <c r="C15" s="42">
        <v>183</v>
      </c>
      <c r="D15" s="42"/>
      <c r="E15" s="38" t="str">
        <f>"+/- 15"</f>
        <v>+/- 15</v>
      </c>
      <c r="F15" s="38"/>
      <c r="G15" s="14" t="s">
        <v>17</v>
      </c>
      <c r="H15" s="38" t="s">
        <v>12</v>
      </c>
      <c r="I15" s="38"/>
      <c r="J15" s="50"/>
      <c r="K15" s="6"/>
      <c r="L15" s="6"/>
      <c r="M15" s="6"/>
      <c r="N15" s="6"/>
      <c r="O15" s="6"/>
      <c r="P15" s="6"/>
      <c r="Q15" s="6"/>
      <c r="R15" s="6"/>
      <c r="S15" s="6"/>
      <c r="T15" s="6"/>
      <c r="U15" s="6"/>
      <c r="V15" s="6"/>
    </row>
    <row r="16" spans="1:22" ht="33" customHeight="1" x14ac:dyDescent="0.25">
      <c r="A16" s="41" t="s">
        <v>15</v>
      </c>
      <c r="B16" s="41"/>
      <c r="C16" s="42">
        <v>3.29</v>
      </c>
      <c r="D16" s="42"/>
      <c r="E16" s="38" t="s">
        <v>16</v>
      </c>
      <c r="F16" s="38"/>
      <c r="G16" s="14" t="s">
        <v>17</v>
      </c>
      <c r="H16" s="38" t="s">
        <v>12</v>
      </c>
      <c r="I16" s="38"/>
      <c r="J16" s="50"/>
      <c r="K16" s="6"/>
      <c r="L16" s="6"/>
      <c r="M16" s="6"/>
      <c r="N16" s="6"/>
      <c r="O16" s="6"/>
      <c r="P16" s="6"/>
      <c r="Q16" s="6"/>
      <c r="R16" s="6"/>
      <c r="S16" s="6"/>
      <c r="T16" s="6"/>
      <c r="U16" s="6"/>
      <c r="V16" s="6"/>
    </row>
    <row r="17" spans="1:22" ht="33" customHeight="1" x14ac:dyDescent="0.25">
      <c r="A17" s="41" t="s">
        <v>56</v>
      </c>
      <c r="B17" s="41"/>
      <c r="C17" s="42">
        <v>15</v>
      </c>
      <c r="D17" s="42"/>
      <c r="E17" s="38" t="s">
        <v>16</v>
      </c>
      <c r="F17" s="38"/>
      <c r="G17" s="14" t="s">
        <v>17</v>
      </c>
      <c r="H17" s="38" t="s">
        <v>119</v>
      </c>
      <c r="I17" s="38"/>
      <c r="J17" s="50"/>
      <c r="K17" s="6"/>
      <c r="L17" s="6"/>
      <c r="M17" s="6"/>
      <c r="N17" s="6"/>
      <c r="O17" s="6"/>
      <c r="P17" s="6"/>
      <c r="Q17" s="6"/>
      <c r="R17" s="6"/>
      <c r="S17" s="6"/>
      <c r="T17" s="6"/>
      <c r="U17" s="6"/>
      <c r="V17" s="6"/>
    </row>
    <row r="18" spans="1:22" ht="33" customHeight="1" x14ac:dyDescent="0.25">
      <c r="A18" s="41" t="s">
        <v>109</v>
      </c>
      <c r="B18" s="41"/>
      <c r="C18" s="10">
        <v>3</v>
      </c>
      <c r="D18" s="10" t="s">
        <v>111</v>
      </c>
      <c r="E18" s="38" t="s">
        <v>16</v>
      </c>
      <c r="F18" s="38"/>
      <c r="G18" s="14" t="s">
        <v>17</v>
      </c>
      <c r="H18" s="38" t="s">
        <v>120</v>
      </c>
      <c r="I18" s="38"/>
      <c r="J18" s="50"/>
      <c r="K18" s="6"/>
      <c r="L18" s="6"/>
      <c r="M18" s="6"/>
      <c r="N18" s="6"/>
      <c r="O18" s="6"/>
      <c r="P18" s="6"/>
      <c r="Q18" s="6"/>
      <c r="R18" s="6"/>
      <c r="S18" s="6"/>
      <c r="T18" s="6"/>
      <c r="U18" s="6"/>
      <c r="V18" s="6"/>
    </row>
    <row r="19" spans="1:22" ht="33" customHeight="1" x14ac:dyDescent="0.25">
      <c r="A19" s="41" t="s">
        <v>110</v>
      </c>
      <c r="B19" s="41"/>
      <c r="C19" s="10">
        <v>3</v>
      </c>
      <c r="D19" s="10" t="s">
        <v>112</v>
      </c>
      <c r="E19" s="38" t="s">
        <v>16</v>
      </c>
      <c r="F19" s="38"/>
      <c r="G19" s="14" t="s">
        <v>17</v>
      </c>
      <c r="H19" s="38" t="s">
        <v>120</v>
      </c>
      <c r="I19" s="38"/>
      <c r="J19" s="50"/>
      <c r="K19" s="6"/>
      <c r="L19" s="6"/>
      <c r="M19" s="6"/>
      <c r="N19" s="6"/>
      <c r="O19" s="6"/>
      <c r="P19" s="6"/>
      <c r="Q19" s="6"/>
      <c r="R19" s="6"/>
      <c r="S19" s="6"/>
      <c r="T19" s="6"/>
      <c r="U19" s="6"/>
      <c r="V19" s="6"/>
    </row>
    <row r="20" spans="1:22" ht="33" customHeight="1" x14ac:dyDescent="0.25">
      <c r="A20" s="41" t="s">
        <v>85</v>
      </c>
      <c r="B20" s="41"/>
      <c r="C20" s="42">
        <v>100</v>
      </c>
      <c r="D20" s="42"/>
      <c r="E20" s="38" t="s">
        <v>16</v>
      </c>
      <c r="F20" s="38"/>
      <c r="G20" s="14" t="s">
        <v>86</v>
      </c>
      <c r="H20" s="38" t="s">
        <v>87</v>
      </c>
      <c r="I20" s="38"/>
      <c r="J20" s="50"/>
      <c r="K20" s="6"/>
      <c r="L20" s="6"/>
      <c r="M20" s="6"/>
      <c r="N20" s="6"/>
      <c r="O20" s="6"/>
      <c r="P20" s="6"/>
      <c r="Q20" s="6"/>
      <c r="R20" s="6"/>
      <c r="S20" s="6"/>
      <c r="T20" s="6"/>
      <c r="U20" s="6"/>
      <c r="V20" s="6"/>
    </row>
    <row r="21" spans="1:22" ht="9.75" customHeight="1" x14ac:dyDescent="0.25">
      <c r="A21" s="68"/>
      <c r="B21" s="68"/>
      <c r="C21" s="68"/>
      <c r="D21" s="68"/>
      <c r="E21" s="68"/>
      <c r="F21" s="68"/>
      <c r="G21" s="68"/>
      <c r="H21" s="68"/>
      <c r="I21" s="68"/>
      <c r="J21" s="50"/>
      <c r="K21" s="6"/>
      <c r="L21" s="6"/>
      <c r="M21" s="6"/>
      <c r="N21" s="6"/>
      <c r="O21" s="6"/>
      <c r="P21" s="6"/>
      <c r="Q21" s="6"/>
      <c r="R21" s="6"/>
      <c r="S21" s="6"/>
      <c r="T21" s="6"/>
      <c r="U21" s="6"/>
      <c r="V21" s="6"/>
    </row>
    <row r="22" spans="1:22" ht="33" customHeight="1" x14ac:dyDescent="0.25">
      <c r="A22" s="66" t="s">
        <v>21</v>
      </c>
      <c r="B22" s="66"/>
      <c r="C22" s="66"/>
      <c r="D22" s="66"/>
      <c r="E22" s="66"/>
      <c r="F22" s="66"/>
      <c r="G22" s="66"/>
      <c r="H22" s="66"/>
      <c r="I22" s="66"/>
      <c r="J22" s="50"/>
      <c r="K22" s="6"/>
      <c r="L22" s="6"/>
      <c r="M22" s="6"/>
      <c r="N22" s="6"/>
      <c r="O22" s="6"/>
      <c r="P22" s="6"/>
      <c r="Q22" s="6"/>
      <c r="R22" s="6"/>
      <c r="S22" s="6"/>
      <c r="T22" s="6"/>
      <c r="U22" s="6"/>
      <c r="V22" s="6"/>
    </row>
    <row r="23" spans="1:22" ht="9.75" customHeight="1" x14ac:dyDescent="0.25">
      <c r="A23" s="67"/>
      <c r="B23" s="67"/>
      <c r="C23" s="67"/>
      <c r="D23" s="67"/>
      <c r="E23" s="67"/>
      <c r="F23" s="67"/>
      <c r="G23" s="67"/>
      <c r="H23" s="67"/>
      <c r="I23" s="67"/>
      <c r="J23" s="50"/>
      <c r="K23" s="6"/>
      <c r="L23" s="6"/>
      <c r="M23" s="6"/>
      <c r="N23" s="6"/>
      <c r="O23" s="6"/>
      <c r="P23" s="6"/>
      <c r="Q23" s="6"/>
      <c r="R23" s="6"/>
      <c r="S23" s="6"/>
      <c r="T23" s="6"/>
      <c r="U23" s="6"/>
      <c r="V23" s="6"/>
    </row>
    <row r="24" spans="1:22" ht="33" customHeight="1" x14ac:dyDescent="0.25">
      <c r="A24" s="9"/>
      <c r="B24" s="9" t="s">
        <v>6</v>
      </c>
      <c r="C24" s="9" t="s">
        <v>33</v>
      </c>
      <c r="D24" s="9" t="s">
        <v>23</v>
      </c>
      <c r="E24" s="9" t="s">
        <v>8</v>
      </c>
      <c r="F24" s="9" t="s">
        <v>25</v>
      </c>
      <c r="G24" s="9" t="s">
        <v>8</v>
      </c>
      <c r="H24" s="9" t="s">
        <v>24</v>
      </c>
      <c r="I24" s="9" t="s">
        <v>8</v>
      </c>
      <c r="J24" s="50"/>
      <c r="K24" s="6"/>
      <c r="L24" s="6"/>
      <c r="M24" s="6"/>
      <c r="N24" s="6"/>
      <c r="O24" s="6"/>
      <c r="P24" s="6"/>
      <c r="Q24" s="6"/>
      <c r="R24" s="6"/>
      <c r="S24" s="6"/>
      <c r="T24" s="6"/>
      <c r="U24" s="6"/>
      <c r="V24" s="6"/>
    </row>
    <row r="25" spans="1:22" ht="33" customHeight="1" x14ac:dyDescent="0.25">
      <c r="A25" s="8" t="s">
        <v>22</v>
      </c>
      <c r="B25" s="114" t="s">
        <v>133</v>
      </c>
      <c r="C25" s="114" t="s">
        <v>31</v>
      </c>
      <c r="D25" s="114">
        <v>100</v>
      </c>
      <c r="E25" s="114" t="s">
        <v>32</v>
      </c>
      <c r="F25" s="115">
        <v>1.5</v>
      </c>
      <c r="G25" s="114" t="s">
        <v>30</v>
      </c>
      <c r="H25" s="115">
        <v>2.5</v>
      </c>
      <c r="I25" s="114" t="s">
        <v>30</v>
      </c>
      <c r="J25" s="50"/>
      <c r="K25" s="6"/>
      <c r="L25" s="6"/>
      <c r="M25" s="6"/>
      <c r="N25" s="6"/>
      <c r="O25" s="6"/>
      <c r="P25" s="6"/>
      <c r="Q25" s="6"/>
      <c r="R25" s="6"/>
      <c r="S25" s="6"/>
      <c r="T25" s="6"/>
      <c r="U25" s="6"/>
      <c r="V25" s="6"/>
    </row>
    <row r="26" spans="1:22" ht="30" customHeight="1" x14ac:dyDescent="0.25">
      <c r="A26" s="8" t="s">
        <v>26</v>
      </c>
      <c r="B26" s="114" t="s">
        <v>133</v>
      </c>
      <c r="C26" s="114" t="s">
        <v>31</v>
      </c>
      <c r="D26" s="114">
        <v>100</v>
      </c>
      <c r="E26" s="114" t="s">
        <v>32</v>
      </c>
      <c r="F26" s="115">
        <v>1.28</v>
      </c>
      <c r="G26" s="114" t="s">
        <v>30</v>
      </c>
      <c r="H26" s="115">
        <v>2.5</v>
      </c>
      <c r="I26" s="114" t="s">
        <v>30</v>
      </c>
      <c r="J26" s="50"/>
      <c r="K26" s="6"/>
      <c r="L26" s="6"/>
      <c r="M26" s="6"/>
      <c r="N26" s="6"/>
      <c r="O26" s="6"/>
      <c r="P26" s="6"/>
      <c r="Q26" s="6"/>
      <c r="R26" s="6"/>
      <c r="S26" s="6"/>
      <c r="T26" s="6"/>
      <c r="U26" s="6"/>
      <c r="V26" s="6"/>
    </row>
    <row r="27" spans="1:22" ht="30" customHeight="1" x14ac:dyDescent="0.25">
      <c r="A27" s="8" t="s">
        <v>27</v>
      </c>
      <c r="B27" s="17"/>
      <c r="C27" s="17"/>
      <c r="D27" s="17"/>
      <c r="E27" s="17"/>
      <c r="F27" s="18"/>
      <c r="G27" s="17"/>
      <c r="H27" s="18"/>
      <c r="I27" s="17"/>
      <c r="J27" s="50"/>
      <c r="K27" s="6"/>
      <c r="L27" s="6"/>
      <c r="M27" s="6"/>
      <c r="N27" s="6"/>
      <c r="O27" s="6"/>
      <c r="P27" s="6"/>
      <c r="Q27" s="6"/>
      <c r="R27" s="6"/>
      <c r="S27" s="6"/>
      <c r="T27" s="6"/>
      <c r="U27" s="6"/>
      <c r="V27" s="6"/>
    </row>
    <row r="28" spans="1:22" ht="30" customHeight="1" x14ac:dyDescent="0.25">
      <c r="A28" s="8" t="s">
        <v>28</v>
      </c>
      <c r="B28" s="17"/>
      <c r="C28" s="17"/>
      <c r="D28" s="17"/>
      <c r="E28" s="17"/>
      <c r="F28" s="18"/>
      <c r="G28" s="17"/>
      <c r="H28" s="18"/>
      <c r="I28" s="17"/>
      <c r="J28" s="50"/>
      <c r="K28" s="6"/>
      <c r="L28" s="6"/>
      <c r="M28" s="6"/>
      <c r="N28" s="6"/>
      <c r="O28" s="6"/>
      <c r="P28" s="6"/>
      <c r="Q28" s="6"/>
      <c r="R28" s="6"/>
      <c r="S28" s="6"/>
      <c r="T28" s="6"/>
      <c r="U28" s="6"/>
      <c r="V28" s="6"/>
    </row>
    <row r="29" spans="1:22" ht="30" customHeight="1" x14ac:dyDescent="0.25">
      <c r="A29" s="8" t="s">
        <v>29</v>
      </c>
      <c r="B29" s="17"/>
      <c r="C29" s="17"/>
      <c r="D29" s="17"/>
      <c r="E29" s="17"/>
      <c r="F29" s="18"/>
      <c r="G29" s="17"/>
      <c r="H29" s="17"/>
      <c r="I29" s="17"/>
      <c r="J29" s="50"/>
      <c r="K29" s="6"/>
      <c r="L29" s="6"/>
      <c r="M29" s="6"/>
      <c r="N29" s="6"/>
      <c r="O29" s="6"/>
      <c r="P29" s="6"/>
      <c r="Q29" s="6"/>
      <c r="R29" s="6"/>
      <c r="S29" s="6"/>
      <c r="T29" s="6"/>
      <c r="U29" s="6"/>
      <c r="V29" s="6"/>
    </row>
    <row r="30" spans="1:22" ht="30" customHeight="1" x14ac:dyDescent="0.25">
      <c r="A30" s="15" t="s">
        <v>34</v>
      </c>
      <c r="B30" s="19"/>
      <c r="C30" s="17"/>
      <c r="D30" s="17"/>
      <c r="E30" s="17"/>
      <c r="F30" s="18"/>
      <c r="G30" s="17"/>
      <c r="H30" s="18"/>
      <c r="I30" s="17"/>
      <c r="J30" s="50"/>
      <c r="K30" s="6"/>
      <c r="L30" s="6"/>
      <c r="M30" s="6"/>
      <c r="N30" s="6"/>
      <c r="O30" s="6"/>
      <c r="P30" s="6"/>
      <c r="Q30" s="6"/>
      <c r="R30" s="6"/>
      <c r="S30" s="6"/>
      <c r="T30" s="6"/>
      <c r="U30" s="6"/>
      <c r="V30" s="6"/>
    </row>
    <row r="31" spans="1:22" ht="24" customHeight="1" x14ac:dyDescent="0.25">
      <c r="A31" s="105" t="s">
        <v>36</v>
      </c>
      <c r="B31" s="106"/>
      <c r="C31" s="107" t="s">
        <v>127</v>
      </c>
      <c r="D31" s="107"/>
      <c r="E31" s="107"/>
      <c r="F31" s="107" t="s">
        <v>123</v>
      </c>
      <c r="G31" s="107"/>
      <c r="H31" s="107" t="s">
        <v>124</v>
      </c>
      <c r="I31" s="107"/>
      <c r="J31" s="50"/>
      <c r="K31" s="6"/>
      <c r="L31" s="6"/>
      <c r="M31" s="6"/>
      <c r="N31" s="6"/>
      <c r="O31" s="6"/>
      <c r="P31" s="6"/>
      <c r="Q31" s="6"/>
      <c r="R31" s="6"/>
      <c r="S31" s="6"/>
      <c r="T31" s="6"/>
      <c r="U31" s="6"/>
      <c r="V31" s="6"/>
    </row>
    <row r="32" spans="1:22" ht="24" customHeight="1" x14ac:dyDescent="0.25">
      <c r="A32" s="108"/>
      <c r="B32" s="109"/>
      <c r="C32" s="110" t="s">
        <v>125</v>
      </c>
      <c r="D32" s="110"/>
      <c r="E32" s="110"/>
      <c r="F32" s="107" t="s">
        <v>126</v>
      </c>
      <c r="G32" s="107"/>
      <c r="H32" s="107"/>
      <c r="I32" s="107"/>
      <c r="J32" s="50"/>
      <c r="K32" s="6"/>
      <c r="L32" s="6"/>
      <c r="M32" s="6"/>
      <c r="N32" s="6"/>
      <c r="O32" s="6"/>
      <c r="P32" s="6"/>
      <c r="Q32" s="6"/>
      <c r="R32" s="6"/>
      <c r="S32" s="6"/>
      <c r="T32" s="6"/>
      <c r="U32" s="6"/>
      <c r="V32" s="6"/>
    </row>
    <row r="33" spans="1:22" ht="49.35" customHeight="1" x14ac:dyDescent="0.25">
      <c r="A33" s="69" t="s">
        <v>37</v>
      </c>
      <c r="B33" s="69"/>
      <c r="C33" s="70" t="s">
        <v>89</v>
      </c>
      <c r="D33" s="70"/>
      <c r="E33" s="70"/>
      <c r="F33" s="70"/>
      <c r="G33" s="70"/>
      <c r="H33" s="70"/>
      <c r="I33" s="70"/>
      <c r="J33" s="50"/>
      <c r="K33" s="6"/>
      <c r="L33" s="6"/>
      <c r="M33" s="6"/>
      <c r="N33" s="6"/>
      <c r="O33" s="6"/>
      <c r="P33" s="6"/>
      <c r="Q33" s="6"/>
      <c r="R33" s="6"/>
      <c r="S33" s="6"/>
      <c r="T33" s="6"/>
      <c r="U33" s="6"/>
      <c r="V33" s="6"/>
    </row>
    <row r="34" spans="1:22" ht="25.5" customHeight="1" x14ac:dyDescent="0.25">
      <c r="A34" s="28" t="s">
        <v>101</v>
      </c>
      <c r="B34" s="29"/>
      <c r="C34" s="29"/>
      <c r="D34" s="29"/>
      <c r="E34" s="29"/>
      <c r="F34" s="29"/>
      <c r="G34" s="29"/>
      <c r="H34" s="29"/>
      <c r="I34" s="29"/>
      <c r="J34" s="50"/>
      <c r="K34" s="20"/>
      <c r="L34" s="20"/>
      <c r="M34" s="20"/>
      <c r="N34" s="20"/>
      <c r="O34" s="20"/>
      <c r="P34" s="20"/>
      <c r="Q34" s="20"/>
      <c r="R34" s="20"/>
      <c r="S34" s="20"/>
      <c r="T34" s="20"/>
      <c r="U34" s="20"/>
      <c r="V34" s="20"/>
    </row>
    <row r="35" spans="1:22" ht="37.5" customHeight="1" x14ac:dyDescent="0.25">
      <c r="A35" s="30" t="s">
        <v>90</v>
      </c>
      <c r="B35" s="30"/>
      <c r="C35" s="30"/>
      <c r="D35" s="30"/>
      <c r="E35" s="30"/>
      <c r="F35" s="30"/>
      <c r="G35" s="30"/>
      <c r="H35" s="31" t="s">
        <v>91</v>
      </c>
      <c r="I35" s="31"/>
      <c r="J35" s="50"/>
      <c r="K35" s="20"/>
      <c r="L35" s="21"/>
      <c r="M35" s="20"/>
      <c r="N35" s="20"/>
      <c r="O35" s="20"/>
      <c r="P35" s="20"/>
      <c r="Q35" s="20"/>
      <c r="R35" s="20"/>
      <c r="S35" s="20"/>
      <c r="T35" s="20"/>
      <c r="U35" s="20"/>
      <c r="V35" s="20"/>
    </row>
    <row r="36" spans="1:22" ht="17.25" customHeight="1" x14ac:dyDescent="0.25">
      <c r="A36" s="61" t="s">
        <v>77</v>
      </c>
      <c r="B36" s="62"/>
      <c r="C36" s="62"/>
      <c r="D36" s="62"/>
      <c r="E36" s="62"/>
      <c r="F36" s="62"/>
      <c r="G36" s="62"/>
      <c r="H36" s="62"/>
      <c r="I36" s="62"/>
      <c r="J36" s="50"/>
      <c r="K36" s="6"/>
      <c r="L36" s="6"/>
      <c r="M36" s="6"/>
      <c r="N36" s="6"/>
      <c r="O36" s="6"/>
      <c r="P36" s="6"/>
      <c r="Q36" s="6"/>
      <c r="R36" s="6"/>
      <c r="S36" s="6"/>
      <c r="T36" s="6"/>
      <c r="U36" s="6"/>
      <c r="V36" s="6"/>
    </row>
    <row r="37" spans="1:22" ht="78.75" customHeight="1" x14ac:dyDescent="0.25">
      <c r="A37" s="63" t="s">
        <v>102</v>
      </c>
      <c r="B37" s="63"/>
      <c r="C37" s="63"/>
      <c r="D37" s="63"/>
      <c r="E37" s="63"/>
      <c r="F37" s="63"/>
      <c r="G37" s="63"/>
      <c r="H37" s="63"/>
      <c r="I37" s="63"/>
      <c r="J37" s="50"/>
      <c r="K37" s="6"/>
      <c r="L37" s="6"/>
      <c r="M37" s="6"/>
      <c r="N37" s="6"/>
      <c r="O37" s="6"/>
      <c r="P37" s="6"/>
      <c r="Q37" s="6"/>
      <c r="R37" s="6"/>
      <c r="S37" s="6"/>
      <c r="T37" s="6"/>
      <c r="U37" s="6"/>
      <c r="V37" s="6"/>
    </row>
    <row r="38" spans="1:22" ht="27.75" customHeight="1" x14ac:dyDescent="0.25">
      <c r="A38" s="60" t="s">
        <v>35</v>
      </c>
      <c r="B38" s="60"/>
      <c r="C38" s="60"/>
      <c r="D38" s="60"/>
      <c r="E38" s="60"/>
      <c r="F38" s="60"/>
      <c r="G38" s="60"/>
      <c r="H38" s="60"/>
      <c r="I38" s="60"/>
      <c r="J38" s="50"/>
    </row>
    <row r="39" spans="1:22" ht="4.5" hidden="1" customHeight="1" x14ac:dyDescent="0.25">
      <c r="A39" s="60"/>
      <c r="B39" s="60"/>
      <c r="C39" s="60"/>
      <c r="D39" s="60"/>
      <c r="E39" s="60"/>
      <c r="F39" s="60"/>
      <c r="G39" s="60"/>
      <c r="H39" s="60"/>
      <c r="I39" s="60"/>
      <c r="J39" s="50"/>
    </row>
    <row r="40" spans="1:22" ht="15.75" hidden="1" customHeight="1" x14ac:dyDescent="0.25">
      <c r="A40" s="60"/>
      <c r="B40" s="60"/>
      <c r="C40" s="60"/>
      <c r="D40" s="60"/>
      <c r="E40" s="60"/>
      <c r="F40" s="60"/>
      <c r="G40" s="60"/>
      <c r="H40" s="60"/>
      <c r="I40" s="60"/>
      <c r="J40" s="50"/>
    </row>
    <row r="41" spans="1:22" ht="15.75" x14ac:dyDescent="0.25">
      <c r="A41" s="60"/>
      <c r="B41" s="60"/>
      <c r="C41" s="60"/>
      <c r="D41" s="60"/>
      <c r="E41" s="60"/>
      <c r="F41" s="60"/>
      <c r="G41" s="60"/>
      <c r="H41" s="60"/>
      <c r="I41" s="60"/>
      <c r="J41" s="50"/>
    </row>
    <row r="42" spans="1:22" ht="20.100000000000001" customHeight="1" x14ac:dyDescent="0.25">
      <c r="A42" s="60"/>
      <c r="B42" s="60"/>
      <c r="C42" s="60"/>
      <c r="D42" s="60"/>
      <c r="E42" s="60"/>
      <c r="F42" s="60"/>
      <c r="G42" s="60"/>
      <c r="H42" s="60"/>
      <c r="I42" s="60"/>
      <c r="J42" s="50"/>
      <c r="K42" s="7" t="s">
        <v>18</v>
      </c>
    </row>
    <row r="43" spans="1:22" ht="31.5" x14ac:dyDescent="0.25">
      <c r="A43" s="116" t="s">
        <v>103</v>
      </c>
      <c r="B43" s="32" t="s">
        <v>104</v>
      </c>
      <c r="C43" s="33"/>
      <c r="D43" s="33"/>
      <c r="E43" s="33"/>
      <c r="F43" s="34"/>
      <c r="G43" s="35" t="s">
        <v>105</v>
      </c>
      <c r="H43" s="36"/>
      <c r="I43" s="37"/>
      <c r="J43" s="50"/>
    </row>
    <row r="44" spans="1:22" ht="15.75" x14ac:dyDescent="0.25">
      <c r="A44" s="22">
        <v>1</v>
      </c>
      <c r="B44" s="24" t="s">
        <v>106</v>
      </c>
      <c r="C44" s="25"/>
      <c r="D44" s="25"/>
      <c r="E44" s="25"/>
      <c r="F44" s="26"/>
      <c r="G44" s="27">
        <v>45812</v>
      </c>
      <c r="H44" s="25"/>
      <c r="I44" s="26"/>
      <c r="J44" s="50"/>
    </row>
    <row r="45" spans="1:22" ht="15.75" x14ac:dyDescent="0.25">
      <c r="A45" s="23">
        <v>2</v>
      </c>
      <c r="B45" s="24" t="s">
        <v>108</v>
      </c>
      <c r="C45" s="25"/>
      <c r="D45" s="25"/>
      <c r="E45" s="25"/>
      <c r="F45" s="26"/>
      <c r="G45" s="27">
        <v>45832</v>
      </c>
      <c r="H45" s="25"/>
      <c r="I45" s="26"/>
      <c r="J45" s="50"/>
    </row>
    <row r="46" spans="1:22" ht="15" customHeight="1" x14ac:dyDescent="0.25">
      <c r="A46" s="23">
        <v>3</v>
      </c>
      <c r="B46" s="24" t="s">
        <v>117</v>
      </c>
      <c r="C46" s="25"/>
      <c r="D46" s="25"/>
      <c r="E46" s="25"/>
      <c r="F46" s="26"/>
      <c r="G46" s="27">
        <v>45847</v>
      </c>
      <c r="H46" s="25"/>
      <c r="I46" s="26"/>
    </row>
    <row r="47" spans="1:22" ht="15" customHeight="1" x14ac:dyDescent="0.25">
      <c r="A47" s="23">
        <v>4</v>
      </c>
      <c r="B47" s="24" t="s">
        <v>118</v>
      </c>
      <c r="C47" s="25"/>
      <c r="D47" s="25"/>
      <c r="E47" s="25"/>
      <c r="F47" s="26"/>
      <c r="G47" s="27">
        <v>45852</v>
      </c>
      <c r="H47" s="25"/>
      <c r="I47" s="26"/>
    </row>
    <row r="48" spans="1:22" ht="15" customHeight="1" x14ac:dyDescent="0.25">
      <c r="A48" s="23">
        <v>5</v>
      </c>
      <c r="B48" s="24" t="s">
        <v>122</v>
      </c>
      <c r="C48" s="25"/>
      <c r="D48" s="25"/>
      <c r="E48" s="25"/>
      <c r="F48" s="26"/>
      <c r="G48" s="27">
        <v>45853</v>
      </c>
      <c r="H48" s="25"/>
      <c r="I48" s="26"/>
    </row>
    <row r="49" spans="1:9" ht="15" customHeight="1" x14ac:dyDescent="0.25">
      <c r="A49" s="23">
        <v>6</v>
      </c>
      <c r="B49" s="24" t="s">
        <v>134</v>
      </c>
      <c r="C49" s="25"/>
      <c r="D49" s="25"/>
      <c r="E49" s="25"/>
      <c r="F49" s="26"/>
      <c r="G49" s="27">
        <v>45882</v>
      </c>
      <c r="H49" s="25"/>
      <c r="I49" s="26"/>
    </row>
  </sheetData>
  <mergeCells count="80">
    <mergeCell ref="B49:F49"/>
    <mergeCell ref="G49:I49"/>
    <mergeCell ref="A33:B33"/>
    <mergeCell ref="C33:I33"/>
    <mergeCell ref="A19:B19"/>
    <mergeCell ref="E19:F19"/>
    <mergeCell ref="H19:I19"/>
    <mergeCell ref="A31:B32"/>
    <mergeCell ref="C31:E31"/>
    <mergeCell ref="F31:G31"/>
    <mergeCell ref="H31:I31"/>
    <mergeCell ref="C32:E32"/>
    <mergeCell ref="F32:G32"/>
    <mergeCell ref="H32:I32"/>
    <mergeCell ref="A15:B15"/>
    <mergeCell ref="C15:D15"/>
    <mergeCell ref="E15:F15"/>
    <mergeCell ref="A22:I22"/>
    <mergeCell ref="A23:I23"/>
    <mergeCell ref="C16:D16"/>
    <mergeCell ref="C17:D17"/>
    <mergeCell ref="H17:I17"/>
    <mergeCell ref="A21:I21"/>
    <mergeCell ref="A20:B20"/>
    <mergeCell ref="C20:D20"/>
    <mergeCell ref="E20:F20"/>
    <mergeCell ref="A18:B18"/>
    <mergeCell ref="E18:F18"/>
    <mergeCell ref="H18:I18"/>
    <mergeCell ref="A1:I1"/>
    <mergeCell ref="J1:J45"/>
    <mergeCell ref="A6:I6"/>
    <mergeCell ref="A38:I42"/>
    <mergeCell ref="A16:B16"/>
    <mergeCell ref="E16:F16"/>
    <mergeCell ref="A17:B17"/>
    <mergeCell ref="E17:F17"/>
    <mergeCell ref="A13:B13"/>
    <mergeCell ref="C10:D10"/>
    <mergeCell ref="A36:I36"/>
    <mergeCell ref="A37:I37"/>
    <mergeCell ref="E13:F13"/>
    <mergeCell ref="A7:I7"/>
    <mergeCell ref="A8:I8"/>
    <mergeCell ref="H20:I20"/>
    <mergeCell ref="A9:I9"/>
    <mergeCell ref="H10:I10"/>
    <mergeCell ref="H11:I11"/>
    <mergeCell ref="E10:F10"/>
    <mergeCell ref="A2:G5"/>
    <mergeCell ref="A11:B11"/>
    <mergeCell ref="E11:F11"/>
    <mergeCell ref="A10:B10"/>
    <mergeCell ref="H14:I14"/>
    <mergeCell ref="H16:I16"/>
    <mergeCell ref="H15:I15"/>
    <mergeCell ref="H12:I12"/>
    <mergeCell ref="H13:I13"/>
    <mergeCell ref="E12:F12"/>
    <mergeCell ref="C12:D12"/>
    <mergeCell ref="A14:B14"/>
    <mergeCell ref="E14:F14"/>
    <mergeCell ref="A12:B12"/>
    <mergeCell ref="C13:D13"/>
    <mergeCell ref="C14:D14"/>
    <mergeCell ref="B48:F48"/>
    <mergeCell ref="G48:I48"/>
    <mergeCell ref="B47:F47"/>
    <mergeCell ref="G47:I47"/>
    <mergeCell ref="A34:I34"/>
    <mergeCell ref="A35:G35"/>
    <mergeCell ref="H35:I35"/>
    <mergeCell ref="B46:F46"/>
    <mergeCell ref="G46:I46"/>
    <mergeCell ref="B43:F43"/>
    <mergeCell ref="G43:I43"/>
    <mergeCell ref="B44:F44"/>
    <mergeCell ref="G44:I44"/>
    <mergeCell ref="B45:F45"/>
    <mergeCell ref="G45:I45"/>
  </mergeCells>
  <pageMargins left="0.7" right="0.7" top="0.75" bottom="0.75" header="0" footer="0"/>
  <pageSetup scale="6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0C571-0B32-4D44-871E-7066831F1D05}">
  <sheetPr>
    <pageSetUpPr fitToPage="1"/>
  </sheetPr>
  <dimension ref="A1:V45"/>
  <sheetViews>
    <sheetView tabSelected="1" view="pageBreakPreview" topLeftCell="A24" zoomScaleNormal="100" zoomScaleSheetLayoutView="100" workbookViewId="0">
      <selection activeCell="C25" sqref="C25"/>
    </sheetView>
  </sheetViews>
  <sheetFormatPr baseColWidth="10" defaultColWidth="11.25" defaultRowHeight="15" customHeight="1" x14ac:dyDescent="0.25"/>
  <cols>
    <col min="1" max="1" width="13" customWidth="1"/>
    <col min="2" max="2" width="15.875" customWidth="1"/>
    <col min="3" max="3" width="10.875" customWidth="1"/>
    <col min="4" max="4" width="12.25" customWidth="1"/>
    <col min="5" max="8" width="13.5" customWidth="1"/>
    <col min="9" max="9" width="15.75" customWidth="1"/>
    <col min="10" max="10" width="4.25" customWidth="1"/>
    <col min="11" max="22" width="10.5" customWidth="1"/>
  </cols>
  <sheetData>
    <row r="1" spans="1:22" ht="25.5" customHeight="1" x14ac:dyDescent="0.25">
      <c r="A1" s="57"/>
      <c r="B1" s="57"/>
      <c r="C1" s="57"/>
      <c r="D1" s="57"/>
      <c r="E1" s="57"/>
      <c r="F1" s="57"/>
      <c r="G1" s="57"/>
      <c r="H1" s="57"/>
      <c r="I1" s="57"/>
      <c r="J1" s="50"/>
    </row>
    <row r="2" spans="1:22" ht="18.75" customHeight="1" x14ac:dyDescent="0.25">
      <c r="A2" s="75"/>
      <c r="B2" s="76"/>
      <c r="C2" s="76"/>
      <c r="D2" s="76"/>
      <c r="E2" s="76"/>
      <c r="F2" s="76"/>
      <c r="G2" s="77"/>
      <c r="H2" s="1" t="s">
        <v>40</v>
      </c>
      <c r="I2" s="2" t="s">
        <v>98</v>
      </c>
      <c r="J2" s="50"/>
    </row>
    <row r="3" spans="1:22" ht="15.75" x14ac:dyDescent="0.25">
      <c r="A3" s="78"/>
      <c r="B3" s="79"/>
      <c r="C3" s="79"/>
      <c r="D3" s="79"/>
      <c r="E3" s="79"/>
      <c r="F3" s="79"/>
      <c r="G3" s="80"/>
      <c r="H3" s="1" t="s">
        <v>41</v>
      </c>
      <c r="I3" s="3" t="s">
        <v>99</v>
      </c>
      <c r="J3" s="50"/>
    </row>
    <row r="4" spans="1:22" ht="15.75" x14ac:dyDescent="0.25">
      <c r="A4" s="78"/>
      <c r="B4" s="79"/>
      <c r="C4" s="79"/>
      <c r="D4" s="79"/>
      <c r="E4" s="79"/>
      <c r="F4" s="79"/>
      <c r="G4" s="80"/>
      <c r="H4" s="1" t="s">
        <v>42</v>
      </c>
      <c r="I4" s="4">
        <v>44930</v>
      </c>
      <c r="J4" s="50"/>
    </row>
    <row r="5" spans="1:22" ht="15.75" x14ac:dyDescent="0.25">
      <c r="A5" s="81"/>
      <c r="B5" s="82"/>
      <c r="C5" s="82"/>
      <c r="D5" s="82"/>
      <c r="E5" s="82"/>
      <c r="F5" s="82"/>
      <c r="G5" s="83"/>
      <c r="H5" s="1" t="s">
        <v>43</v>
      </c>
      <c r="I5" s="3" t="s">
        <v>107</v>
      </c>
      <c r="J5" s="50"/>
    </row>
    <row r="6" spans="1:22" ht="9.75" customHeight="1" x14ac:dyDescent="0.25">
      <c r="A6" s="58"/>
      <c r="B6" s="59"/>
      <c r="C6" s="59"/>
      <c r="D6" s="59"/>
      <c r="E6" s="59"/>
      <c r="F6" s="59"/>
      <c r="G6" s="59"/>
      <c r="H6" s="59"/>
      <c r="I6" s="59"/>
      <c r="J6" s="50"/>
    </row>
    <row r="7" spans="1:22" ht="29.25" customHeight="1" thickBot="1" x14ac:dyDescent="0.3">
      <c r="A7" s="64" t="s">
        <v>97</v>
      </c>
      <c r="B7" s="64"/>
      <c r="C7" s="64"/>
      <c r="D7" s="64"/>
      <c r="E7" s="64"/>
      <c r="F7" s="64"/>
      <c r="G7" s="64"/>
      <c r="H7" s="64"/>
      <c r="I7" s="64"/>
      <c r="J7" s="50"/>
    </row>
    <row r="8" spans="1:22" ht="29.25" customHeight="1" thickTop="1" x14ac:dyDescent="0.25">
      <c r="A8" s="65" t="s">
        <v>95</v>
      </c>
      <c r="B8" s="65"/>
      <c r="C8" s="65"/>
      <c r="D8" s="65"/>
      <c r="E8" s="65"/>
      <c r="F8" s="65"/>
      <c r="G8" s="65"/>
      <c r="H8" s="65"/>
      <c r="I8" s="65"/>
      <c r="J8" s="50"/>
    </row>
    <row r="9" spans="1:22" ht="8.65" customHeight="1" x14ac:dyDescent="0.25">
      <c r="A9" s="43"/>
      <c r="B9" s="43"/>
      <c r="C9" s="43"/>
      <c r="D9" s="43"/>
      <c r="E9" s="43"/>
      <c r="F9" s="43"/>
      <c r="G9" s="43"/>
      <c r="H9" s="43"/>
      <c r="I9" s="43"/>
      <c r="J9" s="50"/>
    </row>
    <row r="10" spans="1:22" ht="30" customHeight="1" x14ac:dyDescent="0.25">
      <c r="A10" s="55" t="s">
        <v>44</v>
      </c>
      <c r="B10" s="56"/>
      <c r="C10" s="41" t="s">
        <v>45</v>
      </c>
      <c r="D10" s="41"/>
      <c r="E10" s="41" t="s">
        <v>46</v>
      </c>
      <c r="F10" s="41"/>
      <c r="G10" s="9" t="s">
        <v>47</v>
      </c>
      <c r="H10" s="41" t="s">
        <v>48</v>
      </c>
      <c r="I10" s="41"/>
      <c r="J10" s="50"/>
    </row>
    <row r="11" spans="1:22" ht="30" customHeight="1" x14ac:dyDescent="0.25">
      <c r="A11" s="41" t="s">
        <v>49</v>
      </c>
      <c r="B11" s="41"/>
      <c r="C11" s="10" t="str">
        <f>'2XLPE-2LB-25°ESP'!C11</f>
        <v>25º</v>
      </c>
      <c r="D11" s="10" t="s">
        <v>76</v>
      </c>
      <c r="E11" s="38" t="str">
        <f>"+/-  8° "</f>
        <v xml:space="preserve">+/-  8° </v>
      </c>
      <c r="F11" s="38"/>
      <c r="G11" s="11" t="s">
        <v>83</v>
      </c>
      <c r="H11" s="44" t="s">
        <v>121</v>
      </c>
      <c r="I11" s="45"/>
      <c r="J11" s="50"/>
      <c r="K11" s="5"/>
      <c r="L11" s="5"/>
      <c r="M11" s="5"/>
      <c r="N11" s="5"/>
      <c r="O11" s="5"/>
      <c r="P11" s="5"/>
      <c r="Q11" s="5"/>
      <c r="R11" s="5"/>
      <c r="S11" s="5"/>
      <c r="T11" s="5"/>
      <c r="U11" s="5"/>
      <c r="V11" s="5"/>
    </row>
    <row r="12" spans="1:22" ht="30" customHeight="1" x14ac:dyDescent="0.25">
      <c r="A12" s="41" t="s">
        <v>50</v>
      </c>
      <c r="B12" s="41"/>
      <c r="C12" s="73">
        <v>2</v>
      </c>
      <c r="D12" s="74"/>
      <c r="E12" s="38" t="str">
        <f>"+/- 0.5 "</f>
        <v xml:space="preserve">+/- 0.5 </v>
      </c>
      <c r="F12" s="38"/>
      <c r="G12" s="14" t="s">
        <v>11</v>
      </c>
      <c r="H12" s="38" t="s">
        <v>12</v>
      </c>
      <c r="I12" s="38"/>
      <c r="J12" s="50"/>
      <c r="K12" s="6"/>
      <c r="L12" s="6"/>
      <c r="M12" s="6"/>
      <c r="N12" s="6"/>
      <c r="O12" s="6"/>
      <c r="P12" s="6"/>
      <c r="Q12" s="6"/>
      <c r="R12" s="6"/>
      <c r="S12" s="6"/>
      <c r="T12" s="6"/>
      <c r="U12" s="6"/>
      <c r="V12" s="6"/>
    </row>
    <row r="13" spans="1:22" ht="30" customHeight="1" x14ac:dyDescent="0.25">
      <c r="A13" s="41" t="s">
        <v>52</v>
      </c>
      <c r="B13" s="41"/>
      <c r="C13" s="73">
        <f>'2XLPE-2LB-25°ESP'!C13*14.2233</f>
        <v>31.149027</v>
      </c>
      <c r="D13" s="74"/>
      <c r="E13" s="38" t="s">
        <v>13</v>
      </c>
      <c r="F13" s="38"/>
      <c r="G13" s="14" t="s">
        <v>79</v>
      </c>
      <c r="H13" s="38" t="s">
        <v>12</v>
      </c>
      <c r="I13" s="38"/>
      <c r="J13" s="50"/>
      <c r="K13" s="6"/>
      <c r="L13" s="6"/>
      <c r="M13" s="6"/>
      <c r="N13" s="6"/>
      <c r="O13" s="6"/>
      <c r="P13" s="6"/>
      <c r="Q13" s="6"/>
      <c r="R13" s="6"/>
      <c r="S13" s="6"/>
      <c r="T13" s="6"/>
      <c r="U13" s="6"/>
      <c r="V13" s="6"/>
    </row>
    <row r="14" spans="1:22" ht="33" customHeight="1" x14ac:dyDescent="0.25">
      <c r="A14" s="41" t="s">
        <v>53</v>
      </c>
      <c r="B14" s="41"/>
      <c r="C14" s="73">
        <f>'2XLPE-2LB-25°ESP'!C14*5.5974</f>
        <v>7.556490000000001</v>
      </c>
      <c r="D14" s="74"/>
      <c r="E14" s="38" t="s">
        <v>13</v>
      </c>
      <c r="F14" s="38"/>
      <c r="G14" s="14" t="s">
        <v>80</v>
      </c>
      <c r="H14" s="38" t="s">
        <v>12</v>
      </c>
      <c r="I14" s="38"/>
      <c r="J14" s="50"/>
      <c r="K14" s="6"/>
      <c r="L14" s="6"/>
      <c r="M14" s="6"/>
      <c r="N14" s="6"/>
      <c r="O14" s="6"/>
      <c r="P14" s="6"/>
      <c r="Q14" s="6"/>
      <c r="R14" s="6"/>
      <c r="S14" s="6"/>
      <c r="T14" s="6"/>
      <c r="U14" s="6"/>
      <c r="V14" s="6"/>
    </row>
    <row r="15" spans="1:22" ht="33" customHeight="1" x14ac:dyDescent="0.25">
      <c r="A15" s="41" t="s">
        <v>54</v>
      </c>
      <c r="B15" s="41"/>
      <c r="C15" s="71">
        <f>'2XLPE-2LB-25°ESP'!C15</f>
        <v>183</v>
      </c>
      <c r="D15" s="72"/>
      <c r="E15" s="38" t="str">
        <f>"+/- 15"</f>
        <v>+/- 15</v>
      </c>
      <c r="F15" s="38"/>
      <c r="G15" s="14" t="s">
        <v>17</v>
      </c>
      <c r="H15" s="38" t="s">
        <v>12</v>
      </c>
      <c r="I15" s="38"/>
      <c r="J15" s="50"/>
      <c r="K15" s="6"/>
      <c r="L15" s="6"/>
      <c r="M15" s="6"/>
      <c r="N15" s="6"/>
      <c r="O15" s="6"/>
      <c r="P15" s="6"/>
      <c r="Q15" s="6"/>
      <c r="R15" s="6"/>
      <c r="S15" s="6"/>
      <c r="T15" s="6"/>
      <c r="U15" s="6"/>
      <c r="V15" s="6"/>
    </row>
    <row r="16" spans="1:22" ht="33" customHeight="1" x14ac:dyDescent="0.25">
      <c r="A16" s="41" t="s">
        <v>74</v>
      </c>
      <c r="B16" s="41"/>
      <c r="C16" s="71">
        <f>'2XLPE-2LB-25°ESP'!C16</f>
        <v>3.29</v>
      </c>
      <c r="D16" s="72"/>
      <c r="E16" s="38" t="s">
        <v>16</v>
      </c>
      <c r="F16" s="38"/>
      <c r="G16" s="14" t="s">
        <v>17</v>
      </c>
      <c r="H16" s="38" t="s">
        <v>12</v>
      </c>
      <c r="I16" s="38"/>
      <c r="J16" s="50"/>
      <c r="K16" s="6"/>
      <c r="L16" s="6"/>
      <c r="M16" s="6"/>
      <c r="N16" s="6"/>
      <c r="O16" s="6"/>
      <c r="P16" s="6"/>
      <c r="Q16" s="6"/>
      <c r="R16" s="6"/>
      <c r="S16" s="6"/>
      <c r="T16" s="6"/>
      <c r="U16" s="6"/>
      <c r="V16" s="6"/>
    </row>
    <row r="17" spans="1:22" ht="33" customHeight="1" x14ac:dyDescent="0.25">
      <c r="A17" s="41" t="s">
        <v>55</v>
      </c>
      <c r="B17" s="41"/>
      <c r="C17" s="71">
        <f>'2XLPE-2LB-25°ESP'!C17</f>
        <v>15</v>
      </c>
      <c r="D17" s="72"/>
      <c r="E17" s="38" t="s">
        <v>16</v>
      </c>
      <c r="F17" s="38"/>
      <c r="G17" s="14" t="s">
        <v>17</v>
      </c>
      <c r="H17" s="38" t="s">
        <v>119</v>
      </c>
      <c r="I17" s="38"/>
      <c r="J17" s="50"/>
      <c r="K17" s="6"/>
      <c r="L17" s="6"/>
      <c r="M17" s="6"/>
      <c r="N17" s="6"/>
      <c r="O17" s="6"/>
      <c r="P17" s="6"/>
      <c r="Q17" s="6"/>
      <c r="R17" s="6"/>
      <c r="S17" s="6"/>
      <c r="T17" s="6"/>
      <c r="U17" s="6"/>
      <c r="V17" s="6"/>
    </row>
    <row r="18" spans="1:22" ht="33" customHeight="1" x14ac:dyDescent="0.25">
      <c r="A18" s="41" t="s">
        <v>113</v>
      </c>
      <c r="B18" s="41"/>
      <c r="C18" s="10">
        <v>3</v>
      </c>
      <c r="D18" s="10" t="s">
        <v>115</v>
      </c>
      <c r="E18" s="38" t="s">
        <v>16</v>
      </c>
      <c r="F18" s="38"/>
      <c r="G18" s="14" t="s">
        <v>17</v>
      </c>
      <c r="H18" s="38" t="s">
        <v>120</v>
      </c>
      <c r="I18" s="38"/>
      <c r="J18" s="50"/>
      <c r="K18" s="6"/>
      <c r="L18" s="6"/>
      <c r="M18" s="6"/>
      <c r="N18" s="6"/>
      <c r="O18" s="6"/>
      <c r="P18" s="6"/>
      <c r="Q18" s="6"/>
      <c r="R18" s="6"/>
      <c r="S18" s="6"/>
      <c r="T18" s="6"/>
      <c r="U18" s="6"/>
      <c r="V18" s="6"/>
    </row>
    <row r="19" spans="1:22" ht="33" customHeight="1" x14ac:dyDescent="0.25">
      <c r="A19" s="41" t="s">
        <v>114</v>
      </c>
      <c r="B19" s="41"/>
      <c r="C19" s="10">
        <v>3</v>
      </c>
      <c r="D19" s="10" t="s">
        <v>116</v>
      </c>
      <c r="E19" s="38" t="s">
        <v>16</v>
      </c>
      <c r="F19" s="38"/>
      <c r="G19" s="14" t="s">
        <v>17</v>
      </c>
      <c r="H19" s="38" t="s">
        <v>120</v>
      </c>
      <c r="I19" s="38"/>
      <c r="J19" s="50"/>
      <c r="K19" s="6"/>
      <c r="L19" s="6"/>
      <c r="M19" s="6"/>
      <c r="N19" s="6"/>
      <c r="O19" s="6"/>
      <c r="P19" s="6"/>
      <c r="Q19" s="6"/>
      <c r="R19" s="6"/>
      <c r="S19" s="6"/>
      <c r="T19" s="6"/>
      <c r="U19" s="6"/>
      <c r="V19" s="6"/>
    </row>
    <row r="20" spans="1:22" ht="33" customHeight="1" x14ac:dyDescent="0.25">
      <c r="A20" s="41" t="s">
        <v>88</v>
      </c>
      <c r="B20" s="41"/>
      <c r="C20" s="71">
        <f>'[1]XLPE-4LB ESP'!C18</f>
        <v>100</v>
      </c>
      <c r="D20" s="72"/>
      <c r="E20" s="38" t="s">
        <v>16</v>
      </c>
      <c r="F20" s="38"/>
      <c r="G20" s="14" t="s">
        <v>86</v>
      </c>
      <c r="H20" s="38" t="s">
        <v>87</v>
      </c>
      <c r="I20" s="38"/>
      <c r="J20" s="50"/>
      <c r="K20" s="6"/>
      <c r="L20" s="6"/>
      <c r="M20" s="6"/>
      <c r="N20" s="6"/>
      <c r="O20" s="6"/>
      <c r="P20" s="6"/>
      <c r="Q20" s="6"/>
      <c r="R20" s="6"/>
      <c r="S20" s="6"/>
      <c r="T20" s="6"/>
      <c r="U20" s="6"/>
      <c r="V20" s="6"/>
    </row>
    <row r="21" spans="1:22" ht="12.4" customHeight="1" x14ac:dyDescent="0.25">
      <c r="A21" s="104"/>
      <c r="B21" s="104"/>
      <c r="C21" s="104"/>
      <c r="D21" s="104"/>
      <c r="E21" s="104"/>
      <c r="F21" s="104"/>
      <c r="G21" s="104"/>
      <c r="H21" s="104"/>
      <c r="I21" s="104"/>
      <c r="J21" s="50"/>
      <c r="K21" s="6"/>
      <c r="L21" s="6"/>
      <c r="M21" s="6"/>
      <c r="N21" s="6"/>
      <c r="O21" s="6"/>
      <c r="P21" s="6"/>
      <c r="Q21" s="6"/>
      <c r="R21" s="6"/>
      <c r="S21" s="6"/>
      <c r="T21" s="6"/>
      <c r="U21" s="6"/>
      <c r="V21" s="6"/>
    </row>
    <row r="22" spans="1:22" ht="33" customHeight="1" x14ac:dyDescent="0.25">
      <c r="A22" s="99" t="s">
        <v>71</v>
      </c>
      <c r="B22" s="93"/>
      <c r="C22" s="93"/>
      <c r="D22" s="93"/>
      <c r="E22" s="93"/>
      <c r="F22" s="93"/>
      <c r="G22" s="93"/>
      <c r="H22" s="93"/>
      <c r="I22" s="100"/>
      <c r="J22" s="50"/>
      <c r="K22" s="6"/>
      <c r="L22" s="6"/>
      <c r="M22" s="6"/>
      <c r="N22" s="6"/>
      <c r="O22" s="6"/>
      <c r="P22" s="6"/>
      <c r="Q22" s="6"/>
      <c r="R22" s="6"/>
      <c r="S22" s="6"/>
      <c r="T22" s="6"/>
      <c r="U22" s="6"/>
      <c r="V22" s="6"/>
    </row>
    <row r="23" spans="1:22" ht="15.4" customHeight="1" x14ac:dyDescent="0.25">
      <c r="A23" s="93"/>
      <c r="B23" s="93"/>
      <c r="C23" s="93"/>
      <c r="D23" s="93"/>
      <c r="E23" s="93"/>
      <c r="F23" s="93"/>
      <c r="G23" s="93"/>
      <c r="H23" s="93"/>
      <c r="I23" s="93"/>
      <c r="J23" s="50"/>
      <c r="K23" s="6"/>
      <c r="L23" s="6"/>
      <c r="M23" s="6"/>
      <c r="N23" s="6"/>
      <c r="O23" s="6"/>
      <c r="P23" s="6"/>
      <c r="Q23" s="6"/>
      <c r="R23" s="6"/>
      <c r="S23" s="6"/>
      <c r="T23" s="6"/>
      <c r="U23" s="6"/>
      <c r="V23" s="6"/>
    </row>
    <row r="24" spans="1:22" ht="33" customHeight="1" x14ac:dyDescent="0.25">
      <c r="A24" s="9"/>
      <c r="B24" s="9" t="s">
        <v>58</v>
      </c>
      <c r="C24" s="9" t="s">
        <v>59</v>
      </c>
      <c r="D24" s="9" t="s">
        <v>60</v>
      </c>
      <c r="E24" s="9" t="s">
        <v>47</v>
      </c>
      <c r="F24" s="9" t="s">
        <v>61</v>
      </c>
      <c r="G24" s="9" t="s">
        <v>47</v>
      </c>
      <c r="H24" s="9" t="s">
        <v>62</v>
      </c>
      <c r="I24" s="9" t="s">
        <v>47</v>
      </c>
      <c r="J24" s="50"/>
      <c r="K24" s="6"/>
      <c r="L24" s="6"/>
      <c r="M24" s="6"/>
      <c r="N24" s="6"/>
      <c r="O24" s="6"/>
      <c r="P24" s="6"/>
      <c r="Q24" s="6"/>
      <c r="R24" s="6"/>
      <c r="S24" s="6"/>
      <c r="T24" s="6"/>
      <c r="U24" s="6"/>
      <c r="V24" s="6"/>
    </row>
    <row r="25" spans="1:22" ht="33" customHeight="1" x14ac:dyDescent="0.25">
      <c r="A25" s="8" t="s">
        <v>63</v>
      </c>
      <c r="B25" s="17" t="str">
        <f>+'2XLPE-2LB-25°ESP'!B25</f>
        <v>201-30T/111</v>
      </c>
      <c r="C25" s="17" t="s">
        <v>39</v>
      </c>
      <c r="D25" s="18">
        <f>ROUNDDOWN('2XLPE-2LB-25°ESP'!D25*0.0393701,3)</f>
        <v>3.9369999999999998</v>
      </c>
      <c r="E25" s="17" t="s">
        <v>57</v>
      </c>
      <c r="F25" s="18">
        <f>ROUNDDOWN((1000*'2XLPE-2LB-25°ESP'!F25)*0.0393701,3)</f>
        <v>59.055</v>
      </c>
      <c r="G25" s="17" t="s">
        <v>57</v>
      </c>
      <c r="H25" s="18">
        <f>ROUNDDOWN((1000*'2XLPE-2LB-25°ESP'!H25)*0.0393701,3)</f>
        <v>98.424999999999997</v>
      </c>
      <c r="I25" s="17" t="s">
        <v>57</v>
      </c>
      <c r="J25" s="50"/>
      <c r="K25" s="6"/>
      <c r="L25" s="6"/>
      <c r="M25" s="6"/>
      <c r="N25" s="6"/>
      <c r="O25" s="6"/>
      <c r="P25" s="6"/>
      <c r="Q25" s="6"/>
      <c r="R25" s="6"/>
      <c r="S25" s="6"/>
      <c r="T25" s="6"/>
      <c r="U25" s="6"/>
      <c r="V25" s="6"/>
    </row>
    <row r="26" spans="1:22" ht="30" customHeight="1" x14ac:dyDescent="0.25">
      <c r="A26" s="8" t="s">
        <v>64</v>
      </c>
      <c r="B26" s="17" t="str">
        <f>+'2XLPE-2LB-25°ESP'!B26</f>
        <v>201-30T/111</v>
      </c>
      <c r="C26" s="17" t="s">
        <v>39</v>
      </c>
      <c r="D26" s="18">
        <f>ROUNDDOWN('2XLPE-2LB-25°ESP'!D26*0.0393701,3)</f>
        <v>3.9369999999999998</v>
      </c>
      <c r="E26" s="17" t="s">
        <v>57</v>
      </c>
      <c r="F26" s="18">
        <f>ROUNDDOWN((1000*'2XLPE-2LB-25°ESP'!F26)*0.0393701,3)</f>
        <v>50.393000000000001</v>
      </c>
      <c r="G26" s="17" t="s">
        <v>57</v>
      </c>
      <c r="H26" s="18">
        <f>ROUNDDOWN((1000*'2XLPE-2LB-25°ESP'!H26)*0.0393701,3)</f>
        <v>98.424999999999997</v>
      </c>
      <c r="I26" s="17" t="s">
        <v>57</v>
      </c>
      <c r="J26" s="50"/>
      <c r="K26" s="6"/>
      <c r="L26" s="6"/>
      <c r="M26" s="6"/>
      <c r="N26" s="6"/>
      <c r="O26" s="6"/>
      <c r="P26" s="6"/>
      <c r="Q26" s="6"/>
      <c r="R26" s="6"/>
      <c r="S26" s="6"/>
      <c r="T26" s="6"/>
      <c r="U26" s="6"/>
      <c r="V26" s="6"/>
    </row>
    <row r="27" spans="1:22" ht="30" customHeight="1" x14ac:dyDescent="0.25">
      <c r="A27" s="8" t="s">
        <v>65</v>
      </c>
      <c r="B27" s="17"/>
      <c r="C27" s="17"/>
      <c r="D27" s="18"/>
      <c r="E27" s="17"/>
      <c r="F27" s="18"/>
      <c r="G27" s="17"/>
      <c r="H27" s="18"/>
      <c r="I27" s="17"/>
      <c r="J27" s="50"/>
      <c r="K27" s="6"/>
      <c r="L27" s="6"/>
      <c r="M27" s="6"/>
      <c r="N27" s="6"/>
      <c r="O27" s="6"/>
      <c r="P27" s="6"/>
      <c r="Q27" s="6"/>
      <c r="R27" s="6"/>
      <c r="S27" s="6"/>
      <c r="T27" s="6"/>
      <c r="U27" s="6"/>
      <c r="V27" s="6"/>
    </row>
    <row r="28" spans="1:22" ht="30" customHeight="1" x14ac:dyDescent="0.25">
      <c r="A28" s="8" t="s">
        <v>66</v>
      </c>
      <c r="B28" s="17"/>
      <c r="C28" s="17"/>
      <c r="D28" s="18"/>
      <c r="E28" s="17"/>
      <c r="F28" s="18"/>
      <c r="G28" s="17"/>
      <c r="H28" s="18"/>
      <c r="I28" s="17"/>
      <c r="J28" s="50"/>
      <c r="K28" s="6"/>
      <c r="L28" s="6"/>
      <c r="M28" s="6"/>
      <c r="N28" s="6"/>
      <c r="O28" s="6"/>
      <c r="P28" s="6"/>
      <c r="Q28" s="6"/>
      <c r="R28" s="6"/>
      <c r="S28" s="6"/>
      <c r="T28" s="6"/>
      <c r="U28" s="6"/>
      <c r="V28" s="6"/>
    </row>
    <row r="29" spans="1:22" ht="30" customHeight="1" x14ac:dyDescent="0.25">
      <c r="A29" s="8" t="s">
        <v>67</v>
      </c>
      <c r="B29" s="17"/>
      <c r="C29" s="17"/>
      <c r="D29" s="17"/>
      <c r="E29" s="17"/>
      <c r="F29" s="18"/>
      <c r="G29" s="17"/>
      <c r="H29" s="18"/>
      <c r="I29" s="17"/>
      <c r="J29" s="50"/>
      <c r="K29" s="6"/>
      <c r="L29" s="6"/>
      <c r="M29" s="6"/>
      <c r="N29" s="6"/>
      <c r="O29" s="6"/>
      <c r="P29" s="6"/>
      <c r="Q29" s="6"/>
      <c r="R29" s="6"/>
      <c r="S29" s="6"/>
      <c r="T29" s="6"/>
      <c r="U29" s="6"/>
      <c r="V29" s="6"/>
    </row>
    <row r="30" spans="1:22" ht="30" customHeight="1" x14ac:dyDescent="0.25">
      <c r="A30" s="8" t="s">
        <v>68</v>
      </c>
      <c r="B30" s="19"/>
      <c r="C30" s="19"/>
      <c r="D30" s="17"/>
      <c r="E30" s="17"/>
      <c r="F30" s="18"/>
      <c r="G30" s="17"/>
      <c r="H30" s="18"/>
      <c r="I30" s="17"/>
      <c r="J30" s="50"/>
      <c r="K30" s="6"/>
      <c r="L30" s="6"/>
      <c r="M30" s="6"/>
      <c r="N30" s="6"/>
      <c r="O30" s="6"/>
      <c r="P30" s="6"/>
      <c r="Q30" s="6"/>
      <c r="R30" s="6"/>
      <c r="S30" s="6"/>
      <c r="T30" s="6"/>
      <c r="U30" s="6"/>
      <c r="V30" s="6"/>
    </row>
    <row r="31" spans="1:22" ht="20.25" customHeight="1" x14ac:dyDescent="0.25">
      <c r="A31" s="111" t="s">
        <v>69</v>
      </c>
      <c r="B31" s="111"/>
      <c r="C31" s="112" t="s">
        <v>128</v>
      </c>
      <c r="D31" s="112"/>
      <c r="E31" s="112"/>
      <c r="F31" s="112" t="s">
        <v>129</v>
      </c>
      <c r="G31" s="112"/>
      <c r="H31" s="112" t="s">
        <v>130</v>
      </c>
      <c r="I31" s="112"/>
      <c r="J31" s="50"/>
      <c r="K31" s="6"/>
      <c r="L31" s="6"/>
      <c r="M31" s="6"/>
      <c r="N31" s="6"/>
      <c r="O31" s="6"/>
      <c r="P31" s="6"/>
      <c r="Q31" s="6"/>
      <c r="R31" s="6"/>
      <c r="S31" s="6"/>
      <c r="T31" s="6"/>
      <c r="U31" s="6"/>
      <c r="V31" s="6"/>
    </row>
    <row r="32" spans="1:22" ht="20.25" customHeight="1" x14ac:dyDescent="0.25">
      <c r="A32" s="111"/>
      <c r="B32" s="111"/>
      <c r="C32" s="113" t="s">
        <v>131</v>
      </c>
      <c r="D32" s="113"/>
      <c r="E32" s="113"/>
      <c r="F32" s="112" t="s">
        <v>132</v>
      </c>
      <c r="G32" s="112"/>
      <c r="H32" s="112"/>
      <c r="I32" s="112"/>
      <c r="J32" s="50"/>
      <c r="K32" s="6"/>
      <c r="L32" s="6"/>
      <c r="M32" s="6"/>
      <c r="N32" s="6"/>
      <c r="O32" s="6"/>
      <c r="P32" s="6"/>
      <c r="Q32" s="6"/>
      <c r="R32" s="6"/>
      <c r="S32" s="6"/>
      <c r="T32" s="6"/>
      <c r="U32" s="6"/>
      <c r="V32" s="6"/>
    </row>
    <row r="33" spans="1:22" ht="49.35" customHeight="1" x14ac:dyDescent="0.25">
      <c r="A33" s="69" t="s">
        <v>70</v>
      </c>
      <c r="B33" s="69"/>
      <c r="C33" s="70" t="str">
        <f>"+/- 0.79 inches."</f>
        <v>+/- 0.79 inches.</v>
      </c>
      <c r="D33" s="70"/>
      <c r="E33" s="70"/>
      <c r="F33" s="70"/>
      <c r="G33" s="70"/>
      <c r="H33" s="70"/>
      <c r="I33" s="70"/>
      <c r="J33" s="50"/>
      <c r="K33" s="6"/>
      <c r="L33" s="6"/>
      <c r="M33" s="6"/>
      <c r="N33" s="6"/>
      <c r="O33" s="6"/>
      <c r="P33" s="6"/>
      <c r="Q33" s="6"/>
      <c r="R33" s="6"/>
      <c r="S33" s="6"/>
      <c r="T33" s="6"/>
      <c r="U33" s="6"/>
      <c r="V33" s="6"/>
    </row>
    <row r="34" spans="1:22" ht="25.5" customHeight="1" x14ac:dyDescent="0.25">
      <c r="A34" s="94" t="s">
        <v>92</v>
      </c>
      <c r="B34" s="95"/>
      <c r="C34" s="95"/>
      <c r="D34" s="95"/>
      <c r="E34" s="95"/>
      <c r="F34" s="95"/>
      <c r="G34" s="95"/>
      <c r="H34" s="95"/>
      <c r="I34" s="95"/>
      <c r="J34" s="50"/>
      <c r="K34" s="20"/>
      <c r="L34" s="20"/>
      <c r="M34" s="20"/>
      <c r="N34" s="20"/>
      <c r="O34" s="20"/>
      <c r="P34" s="20"/>
      <c r="Q34" s="20"/>
      <c r="R34" s="20"/>
      <c r="S34" s="20"/>
      <c r="T34" s="20"/>
      <c r="U34" s="20"/>
      <c r="V34" s="20"/>
    </row>
    <row r="35" spans="1:22" ht="37.5" customHeight="1" x14ac:dyDescent="0.25">
      <c r="A35" s="96" t="s">
        <v>93</v>
      </c>
      <c r="B35" s="97"/>
      <c r="C35" s="97"/>
      <c r="D35" s="97"/>
      <c r="E35" s="97"/>
      <c r="F35" s="97"/>
      <c r="G35" s="98"/>
      <c r="H35" s="31" t="s">
        <v>94</v>
      </c>
      <c r="I35" s="31"/>
      <c r="J35" s="50"/>
      <c r="K35" s="20"/>
      <c r="L35" s="20"/>
      <c r="M35" s="20"/>
      <c r="N35" s="20"/>
      <c r="O35" s="20"/>
      <c r="P35" s="20"/>
      <c r="Q35" s="20"/>
      <c r="R35" s="20"/>
      <c r="S35" s="20"/>
      <c r="T35" s="20"/>
      <c r="U35" s="20"/>
      <c r="V35" s="20"/>
    </row>
    <row r="36" spans="1:22" ht="30" customHeight="1" x14ac:dyDescent="0.25">
      <c r="A36" s="94" t="s">
        <v>73</v>
      </c>
      <c r="B36" s="95"/>
      <c r="C36" s="95"/>
      <c r="D36" s="95"/>
      <c r="E36" s="95"/>
      <c r="F36" s="95"/>
      <c r="G36" s="95"/>
      <c r="H36" s="95"/>
      <c r="I36" s="95"/>
      <c r="J36" s="50"/>
      <c r="K36" s="6"/>
      <c r="L36" s="6"/>
      <c r="M36" s="6"/>
      <c r="N36" s="6"/>
      <c r="O36" s="6"/>
      <c r="P36" s="6"/>
      <c r="Q36" s="6"/>
      <c r="R36" s="6"/>
      <c r="S36" s="6"/>
      <c r="T36" s="6"/>
      <c r="U36" s="6"/>
      <c r="V36" s="6"/>
    </row>
    <row r="37" spans="1:22" ht="72" customHeight="1" x14ac:dyDescent="0.25">
      <c r="A37" s="101" t="s">
        <v>81</v>
      </c>
      <c r="B37" s="102"/>
      <c r="C37" s="102"/>
      <c r="D37" s="102"/>
      <c r="E37" s="102"/>
      <c r="F37" s="102"/>
      <c r="G37" s="102"/>
      <c r="H37" s="102"/>
      <c r="I37" s="103"/>
      <c r="J37" s="50"/>
      <c r="K37" s="6"/>
      <c r="L37" s="6"/>
      <c r="M37" s="6"/>
      <c r="N37" s="6"/>
      <c r="O37" s="6"/>
      <c r="P37" s="6"/>
      <c r="Q37" s="6"/>
      <c r="R37" s="6"/>
      <c r="S37" s="6"/>
      <c r="T37" s="6"/>
      <c r="U37" s="6"/>
      <c r="V37" s="6"/>
    </row>
    <row r="38" spans="1:22" ht="38.25" customHeight="1" x14ac:dyDescent="0.25">
      <c r="A38" s="84" t="s">
        <v>72</v>
      </c>
      <c r="B38" s="85"/>
      <c r="C38" s="85"/>
      <c r="D38" s="85"/>
      <c r="E38" s="85"/>
      <c r="F38" s="85"/>
      <c r="G38" s="85"/>
      <c r="H38" s="85"/>
      <c r="I38" s="86"/>
      <c r="J38" s="50"/>
    </row>
    <row r="39" spans="1:22" ht="2.25" customHeight="1" x14ac:dyDescent="0.25">
      <c r="A39" s="87"/>
      <c r="B39" s="88"/>
      <c r="C39" s="88"/>
      <c r="D39" s="88"/>
      <c r="E39" s="88"/>
      <c r="F39" s="88"/>
      <c r="G39" s="88"/>
      <c r="H39" s="88"/>
      <c r="I39" s="89"/>
      <c r="J39" s="50"/>
    </row>
    <row r="40" spans="1:22" ht="15.75" hidden="1" customHeight="1" x14ac:dyDescent="0.25">
      <c r="A40" s="87"/>
      <c r="B40" s="88"/>
      <c r="C40" s="88"/>
      <c r="D40" s="88"/>
      <c r="E40" s="88"/>
      <c r="F40" s="88"/>
      <c r="G40" s="88"/>
      <c r="H40" s="88"/>
      <c r="I40" s="89"/>
      <c r="J40" s="50"/>
    </row>
    <row r="41" spans="1:22" ht="15.75" x14ac:dyDescent="0.25">
      <c r="A41" s="87"/>
      <c r="B41" s="88"/>
      <c r="C41" s="88"/>
      <c r="D41" s="88"/>
      <c r="E41" s="88"/>
      <c r="F41" s="88"/>
      <c r="G41" s="88"/>
      <c r="H41" s="88"/>
      <c r="I41" s="89"/>
      <c r="J41" s="50"/>
    </row>
    <row r="42" spans="1:22" ht="20.100000000000001" customHeight="1" x14ac:dyDescent="0.25">
      <c r="A42" s="90"/>
      <c r="B42" s="91"/>
      <c r="C42" s="91"/>
      <c r="D42" s="91"/>
      <c r="E42" s="91"/>
      <c r="F42" s="91"/>
      <c r="G42" s="91"/>
      <c r="H42" s="91"/>
      <c r="I42" s="92"/>
      <c r="J42" s="50"/>
      <c r="K42" s="7" t="s">
        <v>18</v>
      </c>
    </row>
    <row r="43" spans="1:22" ht="15.75" x14ac:dyDescent="0.25">
      <c r="A43" s="12"/>
      <c r="B43" s="13"/>
      <c r="C43" s="13"/>
      <c r="D43" s="13"/>
      <c r="E43" s="13"/>
      <c r="F43" s="13"/>
      <c r="G43" s="13"/>
      <c r="H43" s="13"/>
      <c r="I43" s="13"/>
      <c r="J43" s="50"/>
    </row>
    <row r="44" spans="1:22" ht="15.75" x14ac:dyDescent="0.25">
      <c r="A44" s="12"/>
      <c r="B44" s="13"/>
      <c r="C44" s="13"/>
      <c r="D44" s="13"/>
      <c r="E44" s="13"/>
      <c r="F44" s="13"/>
      <c r="G44" s="13"/>
      <c r="H44" s="13"/>
      <c r="I44" s="13"/>
      <c r="J44" s="50"/>
    </row>
    <row r="45" spans="1:22" ht="15.75" x14ac:dyDescent="0.25">
      <c r="J45" s="50"/>
    </row>
  </sheetData>
  <mergeCells count="66">
    <mergeCell ref="A22:I22"/>
    <mergeCell ref="A37:I37"/>
    <mergeCell ref="A21:I21"/>
    <mergeCell ref="A18:B18"/>
    <mergeCell ref="E18:F18"/>
    <mergeCell ref="H18:I18"/>
    <mergeCell ref="E20:F20"/>
    <mergeCell ref="H20:I20"/>
    <mergeCell ref="H19:I19"/>
    <mergeCell ref="A31:B32"/>
    <mergeCell ref="C31:E31"/>
    <mergeCell ref="F31:G31"/>
    <mergeCell ref="H31:I31"/>
    <mergeCell ref="C32:E32"/>
    <mergeCell ref="F32:G32"/>
    <mergeCell ref="H32:I32"/>
    <mergeCell ref="A38:I42"/>
    <mergeCell ref="A23:I23"/>
    <mergeCell ref="A33:B33"/>
    <mergeCell ref="C33:I33"/>
    <mergeCell ref="A36:I36"/>
    <mergeCell ref="A34:I34"/>
    <mergeCell ref="A35:G35"/>
    <mergeCell ref="H35:I35"/>
    <mergeCell ref="C17:D17"/>
    <mergeCell ref="E17:F17"/>
    <mergeCell ref="H16:I16"/>
    <mergeCell ref="H17:I17"/>
    <mergeCell ref="A15:B15"/>
    <mergeCell ref="C15:D15"/>
    <mergeCell ref="E15:F15"/>
    <mergeCell ref="A16:B16"/>
    <mergeCell ref="C16:D16"/>
    <mergeCell ref="E16:F16"/>
    <mergeCell ref="J1:J45"/>
    <mergeCell ref="A2:G5"/>
    <mergeCell ref="A6:I6"/>
    <mergeCell ref="A7:I7"/>
    <mergeCell ref="A8:I8"/>
    <mergeCell ref="A9:I9"/>
    <mergeCell ref="A10:B10"/>
    <mergeCell ref="C10:D10"/>
    <mergeCell ref="E10:F10"/>
    <mergeCell ref="A12:B12"/>
    <mergeCell ref="C12:D12"/>
    <mergeCell ref="E12:F12"/>
    <mergeCell ref="A1:I1"/>
    <mergeCell ref="H11:I11"/>
    <mergeCell ref="A14:B14"/>
    <mergeCell ref="C14:D14"/>
    <mergeCell ref="H10:I10"/>
    <mergeCell ref="A11:B11"/>
    <mergeCell ref="E11:F11"/>
    <mergeCell ref="H15:I15"/>
    <mergeCell ref="A20:B20"/>
    <mergeCell ref="C20:D20"/>
    <mergeCell ref="E14:F14"/>
    <mergeCell ref="H14:I14"/>
    <mergeCell ref="H12:I12"/>
    <mergeCell ref="H13:I13"/>
    <mergeCell ref="A13:B13"/>
    <mergeCell ref="C13:D13"/>
    <mergeCell ref="E13:F13"/>
    <mergeCell ref="A19:B19"/>
    <mergeCell ref="E19:F19"/>
    <mergeCell ref="A17:B17"/>
  </mergeCells>
  <phoneticPr fontId="11" type="noConversion"/>
  <pageMargins left="0.7" right="0.7" top="0.75" bottom="0.75" header="0" footer="0"/>
  <pageSetup scale="61"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2XLPE-2LB-25°ESP</vt:lpstr>
      <vt:lpstr>2XLPE-2LB-25°ENG</vt:lpstr>
      <vt:lpstr>'2XLPE-2LB-25°ENG'!Área_de_impresión</vt:lpstr>
      <vt:lpstr>'2XLPE-2LB-25°ESP'!Área_de_impresión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Revilla</dc:creator>
  <cp:lastModifiedBy>Desarrollo</cp:lastModifiedBy>
  <cp:lastPrinted>2025-03-20T16:31:21Z</cp:lastPrinted>
  <dcterms:created xsi:type="dcterms:W3CDTF">2023-01-03T20:05:06Z</dcterms:created>
  <dcterms:modified xsi:type="dcterms:W3CDTF">2025-08-13T13:02:27Z</dcterms:modified>
</cp:coreProperties>
</file>